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0" windowWidth="12000" windowHeight="5730" tabRatio="944" activeTab="0"/>
  </bookViews>
  <sheets>
    <sheet name="EscInic 0,60m" sheetId="1" r:id="rId1"/>
    <sheet name="EscPrel 0,70m" sheetId="2" r:id="rId2"/>
    <sheet name="EscInter 0,80m" sheetId="3" r:id="rId3"/>
    <sheet name="EscPrinc 0,90m" sheetId="4" r:id="rId4"/>
  </sheets>
  <definedNames>
    <definedName name="_xlnm.Print_Area" localSheetId="0">'EscInic 0,60m'!$A$1:$N$32</definedName>
    <definedName name="_xlnm.Print_Area" localSheetId="2">'EscInter 0,80m'!$A$1:$O$25</definedName>
    <definedName name="_xlnm.Print_Area" localSheetId="1">'EscPrel 0,70m'!$A$1:$N$39</definedName>
    <definedName name="_xlnm.Print_Area" localSheetId="3">'EscPrinc 0,90m'!$A$1:$O$26</definedName>
  </definedNames>
  <calcPr fullCalcOnLoad="1"/>
</workbook>
</file>

<file path=xl/sharedStrings.xml><?xml version="1.0" encoding="utf-8"?>
<sst xmlns="http://schemas.openxmlformats.org/spreadsheetml/2006/main" count="283" uniqueCount="142">
  <si>
    <t>Cavaleiro/Amazona</t>
  </si>
  <si>
    <t>Clube</t>
  </si>
  <si>
    <t>Clas.</t>
  </si>
  <si>
    <t>Escola Intermediária 0,80m</t>
  </si>
  <si>
    <t>Escola Principal 0,90m</t>
  </si>
  <si>
    <t>Chevals</t>
  </si>
  <si>
    <t>Cepel</t>
  </si>
  <si>
    <t>Ana Coutinho Ferreira</t>
  </si>
  <si>
    <t>VHRG</t>
  </si>
  <si>
    <t>Julia Moreira Martins</t>
  </si>
  <si>
    <t>Xapuri</t>
  </si>
  <si>
    <t>SHMG</t>
  </si>
  <si>
    <t>Jackson Câmara</t>
  </si>
  <si>
    <t>Fernando Frauches</t>
  </si>
  <si>
    <t>Giovanna Coscarelli Fortes</t>
  </si>
  <si>
    <t>Gabriel de Melo</t>
  </si>
  <si>
    <t>Mariana Faria Scalco</t>
  </si>
  <si>
    <t>Sofia Nicolau Morais</t>
  </si>
  <si>
    <t>Liz Sadala de Souza</t>
  </si>
  <si>
    <t>FHMG</t>
  </si>
  <si>
    <t>Bonificação CBS</t>
  </si>
  <si>
    <t>Nutreal</t>
  </si>
  <si>
    <t>I Tp. SHMG</t>
  </si>
  <si>
    <t>II Tp. Chevals</t>
  </si>
  <si>
    <t>RANKING DE SALTO FHMG - 2012</t>
  </si>
  <si>
    <t>Ana Vitória Medeiros Toledo</t>
  </si>
  <si>
    <t>Laura Jacomet Fonseca</t>
  </si>
  <si>
    <t>Rodrigo Lage Filho</t>
  </si>
  <si>
    <t>Renata Teixeira</t>
  </si>
  <si>
    <t>Alexandro Junior da Cruz</t>
  </si>
  <si>
    <t>Ricardo Commodaro</t>
  </si>
  <si>
    <t>Bruna Malta</t>
  </si>
  <si>
    <t>Manege LM</t>
  </si>
  <si>
    <t>Faz Camarão</t>
  </si>
  <si>
    <t>Isabela Cordeiro</t>
  </si>
  <si>
    <t>Mariana Frauches Chaves</t>
  </si>
  <si>
    <t>Fernanda Gigli Valente Sant'Anna</t>
  </si>
  <si>
    <t xml:space="preserve">Guilherme Araújo </t>
  </si>
  <si>
    <t>Lidiane Saraiva</t>
  </si>
  <si>
    <t>Neiva Santos</t>
  </si>
  <si>
    <t>Flavio Amaral</t>
  </si>
  <si>
    <t>Alexandre Ferreira Gonçalves</t>
  </si>
  <si>
    <t>Fernanda Rocha Fortes</t>
  </si>
  <si>
    <t>José Diamir da Costa</t>
  </si>
  <si>
    <t>Lais Villamea Salles</t>
  </si>
  <si>
    <t>Rômulo Carleial</t>
  </si>
  <si>
    <t>Davi Araújo Domingos</t>
  </si>
  <si>
    <t>Clara Araújo Domingos</t>
  </si>
  <si>
    <t>Marconi de Oliveira Ruas</t>
  </si>
  <si>
    <t>Leola Seibert Borem</t>
  </si>
  <si>
    <t>Ana  Laura de Morais Uba</t>
  </si>
  <si>
    <t>Thiago Fonseca</t>
  </si>
  <si>
    <t>Bernardo Lambertucci costa</t>
  </si>
  <si>
    <t>Vitoria Lage Guerra</t>
  </si>
  <si>
    <t>Leonardo Comodoro</t>
  </si>
  <si>
    <t>Maria Clara de Oliveira Ruas</t>
  </si>
  <si>
    <t>Camila Barros Vieira</t>
  </si>
  <si>
    <t>Vitoria Leal Loureiro Dornas</t>
  </si>
  <si>
    <t>Gabriela Barros Vieira</t>
  </si>
  <si>
    <t>Lucca Colares Badke Tocchetto</t>
  </si>
  <si>
    <t>Ana Luiza Vitorino Missiagia</t>
  </si>
  <si>
    <t>Fazenda Camarao</t>
  </si>
  <si>
    <t>III Tp. CEPEL</t>
  </si>
  <si>
    <t xml:space="preserve">CHEVALS </t>
  </si>
  <si>
    <t>Marina Mendes Amianti</t>
  </si>
  <si>
    <t>Gustavo Fantini</t>
  </si>
  <si>
    <t>Iara Magalhaes</t>
  </si>
  <si>
    <t>Isabela Veras Rios Lamounier</t>
  </si>
  <si>
    <t>Maria do Carmo Almeida Moreira</t>
  </si>
  <si>
    <t xml:space="preserve">Júlia Barbosa </t>
  </si>
  <si>
    <t>Mônica Frauches</t>
  </si>
  <si>
    <t>Adriana Fernandes</t>
  </si>
  <si>
    <t>Manege Del Rey</t>
  </si>
  <si>
    <t>Clara Massote Pidner</t>
  </si>
  <si>
    <t>Nutrreal</t>
  </si>
  <si>
    <t>Pedro Henrique Rego Viana</t>
  </si>
  <si>
    <t>Amanda Frauches</t>
  </si>
  <si>
    <t>Arthur Machado Friederich</t>
  </si>
  <si>
    <t>Rafael Gutierrez</t>
  </si>
  <si>
    <t>Isadora Ribeiro Lopes</t>
  </si>
  <si>
    <t xml:space="preserve">Gabriel Rezende </t>
  </si>
  <si>
    <t>Ana Elisa Genaro</t>
  </si>
  <si>
    <t>Maria Carolina Balesteros</t>
  </si>
  <si>
    <t>VRHG</t>
  </si>
  <si>
    <t xml:space="preserve">Nutreal </t>
  </si>
  <si>
    <t>Laura Rebellato Ruella Diniz</t>
  </si>
  <si>
    <t>MP</t>
  </si>
  <si>
    <t>Luiza Fonseca Lemos</t>
  </si>
  <si>
    <t>Tania Regina Vieira</t>
  </si>
  <si>
    <t>Debora Frauches Chaves</t>
  </si>
  <si>
    <t>Laura Bernes Mohallem</t>
  </si>
  <si>
    <t>Rafaella Coscarelli Fortes</t>
  </si>
  <si>
    <t>Maria Eduarda Moreira Martins Vieira</t>
  </si>
  <si>
    <t>Escola Iniciante</t>
  </si>
  <si>
    <t>Escola Preliminar 0,70m / Master X 0,70m</t>
  </si>
  <si>
    <t>Thiago Fonseca Santos</t>
  </si>
  <si>
    <t>Camp. Mineiro</t>
  </si>
  <si>
    <t>Tassius Berguer de O. Halabi</t>
  </si>
  <si>
    <t>Bruna Fonseca Terroni</t>
  </si>
  <si>
    <t>Rafael R. Guitierez</t>
  </si>
  <si>
    <t>Diego Gusman Figueiredo Ribeiro</t>
  </si>
  <si>
    <t>Maria Abadia de Oliveira</t>
  </si>
  <si>
    <t>Carolina Gonçalves Barcelos</t>
  </si>
  <si>
    <t>Luisa Caldas de Oliveira Ruas</t>
  </si>
  <si>
    <t>IV Tp. CEHJR</t>
  </si>
  <si>
    <t>Vanessa Bauerfeld Vercesi dos Santos</t>
  </si>
  <si>
    <t xml:space="preserve">Leola Seibert Borem </t>
  </si>
  <si>
    <t>Beatriz Cotta</t>
  </si>
  <si>
    <t>Cels</t>
  </si>
  <si>
    <t>Guilherme Souza Araujo</t>
  </si>
  <si>
    <t>Lara Stezik Finck</t>
  </si>
  <si>
    <t>Letícia Alcântara Mello</t>
  </si>
  <si>
    <t>V Tp. VHRG</t>
  </si>
  <si>
    <t>Fernanda Andrade de Melo</t>
  </si>
  <si>
    <t>Ana KRUSHESVISC</t>
  </si>
  <si>
    <t>C. Rigor</t>
  </si>
  <si>
    <t>M. P.</t>
  </si>
  <si>
    <t>VI Tp. CEHJR</t>
  </si>
  <si>
    <t>Thais Fernandes</t>
  </si>
  <si>
    <t>Marco Tulio Fernandes</t>
  </si>
  <si>
    <t xml:space="preserve">Farid Assi </t>
  </si>
  <si>
    <t>Gediel Rodrigues dos Santos</t>
  </si>
  <si>
    <t>Júlia Hellen Dias Bragança</t>
  </si>
  <si>
    <t>Vinicius Fermo Filho</t>
  </si>
  <si>
    <t>Italo Marcus Soares Ribeiro</t>
  </si>
  <si>
    <t>Rafaela Phelipe</t>
  </si>
  <si>
    <t>Sophia Maria Teixeira Bononi Bello</t>
  </si>
  <si>
    <t>Raphaela Lemos Luciano S. Diniz</t>
  </si>
  <si>
    <t xml:space="preserve">Geórgia Albano Salomão </t>
  </si>
  <si>
    <t>CELS</t>
  </si>
  <si>
    <t>Júlia Barbosa Moreira Bastos</t>
  </si>
  <si>
    <t>Maria Clara Raspante Souza</t>
  </si>
  <si>
    <t>VII Tp. SHMG</t>
  </si>
  <si>
    <t>Iago Alves</t>
  </si>
  <si>
    <t>Nathalia Castro de Jesus Ferreira</t>
  </si>
  <si>
    <t xml:space="preserve"> Raphael de Jesus Castro Ferreira</t>
  </si>
  <si>
    <t xml:space="preserve"> Thayane Vieira Carvalho</t>
  </si>
  <si>
    <t>Rafael Luis Moraes Pousas</t>
  </si>
  <si>
    <t>PM</t>
  </si>
  <si>
    <t xml:space="preserve">Ana Flávia Menezes Salgado </t>
  </si>
  <si>
    <t>VIII Tp. VHRG</t>
  </si>
  <si>
    <t>FINAL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</si>
</sst>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/mm"/>
    <numFmt numFmtId="179" formatCode="d/m"/>
    <numFmt numFmtId="180" formatCode="0;[Red]0"/>
    <numFmt numFmtId="181" formatCode="d/m;@"/>
    <numFmt numFmtId="182" formatCode="0.00;[Red]0.00"/>
    <numFmt numFmtId="183" formatCode="0.00_);[Red]\(0.00\)"/>
    <numFmt numFmtId="184" formatCode="#,##0.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#,##0.000"/>
    <numFmt numFmtId="190" formatCode="0.0"/>
    <numFmt numFmtId="191" formatCode="0.000"/>
    <numFmt numFmtId="192" formatCode="[$-416]dddd\,\ d&quot; de &quot;mmmm&quot; de &quot;yyyy"/>
    <numFmt numFmtId="193" formatCode="mmm/yyyy"/>
    <numFmt numFmtId="194" formatCode="#0"/>
    <numFmt numFmtId="195" formatCode="#0.00"/>
    <numFmt numFmtId="196" formatCode="&quot;Ativado&quot;;&quot;Ativado&quot;;&quot;Desativado&quot;"/>
    <numFmt numFmtId="197" formatCode="_ &quot;€&quot;\ * #,##0_ ;_ &quot;€&quot;\ * \-#,##0_ ;_ &quot;€&quot;\ * &quot;-&quot;_ ;_ @_ "/>
    <numFmt numFmtId="198" formatCode="_ * #,##0_ ;_ * \-#,##0_ ;_ * &quot;-&quot;_ ;_ @_ "/>
    <numFmt numFmtId="199" formatCode="_ &quot;€&quot;\ * #,##0.00_ ;_ &quot;€&quot;\ * \-#,##0.00_ ;_ &quot;€&quot;\ * &quot;-&quot;??_ ;_ @_ "/>
    <numFmt numFmtId="200" formatCode="_ * #,##0.00_ ;_ * \-#,##0.00_ ;_ * &quot;-&quot;??_ ;_ @_ "/>
  </numFmts>
  <fonts count="5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shrinkToFit="1"/>
    </xf>
    <xf numFmtId="0" fontId="1" fillId="0" borderId="10" xfId="0" applyNumberFormat="1" applyFont="1" applyFill="1" applyBorder="1" applyAlignment="1">
      <alignment horizontal="center" shrinkToFit="1"/>
    </xf>
    <xf numFmtId="4" fontId="2" fillId="0" borderId="10" xfId="74" applyNumberFormat="1" applyFont="1" applyFill="1" applyBorder="1" applyAlignment="1">
      <alignment horizontal="center" shrinkToFit="1"/>
    </xf>
    <xf numFmtId="4" fontId="0" fillId="0" borderId="10" xfId="0" applyNumberFormat="1" applyFont="1" applyFill="1" applyBorder="1" applyAlignment="1">
      <alignment horizontal="center" shrinkToFit="1"/>
    </xf>
    <xf numFmtId="4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11" fillId="0" borderId="0" xfId="0" applyFont="1" applyAlignment="1">
      <alignment shrinkToFit="1"/>
    </xf>
    <xf numFmtId="0" fontId="10" fillId="0" borderId="10" xfId="0" applyFont="1" applyBorder="1" applyAlignment="1">
      <alignment horizontal="center" shrinkToFit="1"/>
    </xf>
    <xf numFmtId="178" fontId="10" fillId="0" borderId="10" xfId="0" applyNumberFormat="1" applyFont="1" applyFill="1" applyBorder="1" applyAlignment="1">
      <alignment horizontal="center" shrinkToFit="1"/>
    </xf>
    <xf numFmtId="179" fontId="10" fillId="0" borderId="10" xfId="0" applyNumberFormat="1" applyFont="1" applyFill="1" applyBorder="1" applyAlignment="1">
      <alignment horizontal="center" shrinkToFit="1"/>
    </xf>
    <xf numFmtId="0" fontId="10" fillId="0" borderId="10" xfId="0" applyNumberFormat="1" applyFont="1" applyFill="1" applyBorder="1" applyAlignment="1">
      <alignment horizontal="center" shrinkToFit="1"/>
    </xf>
    <xf numFmtId="4" fontId="12" fillId="0" borderId="10" xfId="74" applyNumberFormat="1" applyFont="1" applyFill="1" applyBorder="1" applyAlignment="1">
      <alignment horizontal="center" shrinkToFit="1"/>
    </xf>
    <xf numFmtId="4" fontId="12" fillId="0" borderId="10" xfId="0" applyNumberFormat="1" applyFont="1" applyFill="1" applyBorder="1" applyAlignment="1">
      <alignment horizontal="center" shrinkToFit="1"/>
    </xf>
    <xf numFmtId="4" fontId="12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shrinkToFit="1"/>
    </xf>
    <xf numFmtId="4" fontId="1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8" fontId="14" fillId="0" borderId="10" xfId="0" applyNumberFormat="1" applyFont="1" applyFill="1" applyBorder="1" applyAlignment="1">
      <alignment horizontal="center" shrinkToFit="1"/>
    </xf>
    <xf numFmtId="4" fontId="7" fillId="0" borderId="10" xfId="0" applyNumberFormat="1" applyFont="1" applyFill="1" applyBorder="1" applyAlignment="1">
      <alignment horizontal="center"/>
    </xf>
    <xf numFmtId="178" fontId="10" fillId="33" borderId="10" xfId="0" applyNumberFormat="1" applyFont="1" applyFill="1" applyBorder="1" applyAlignment="1">
      <alignment horizontal="center" shrinkToFit="1"/>
    </xf>
    <xf numFmtId="178" fontId="14" fillId="33" borderId="10" xfId="0" applyNumberFormat="1" applyFont="1" applyFill="1" applyBorder="1" applyAlignment="1">
      <alignment horizontal="center" shrinkToFit="1"/>
    </xf>
    <xf numFmtId="4" fontId="2" fillId="33" borderId="10" xfId="74" applyNumberFormat="1" applyFont="1" applyFill="1" applyBorder="1" applyAlignment="1">
      <alignment horizontal="center" shrinkToFit="1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shrinkToFit="1"/>
    </xf>
    <xf numFmtId="4" fontId="7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shrinkToFit="1"/>
    </xf>
    <xf numFmtId="4" fontId="0" fillId="33" borderId="10" xfId="0" applyNumberFormat="1" applyFont="1" applyFill="1" applyBorder="1" applyAlignment="1">
      <alignment horizontal="center" shrinkToFit="1"/>
    </xf>
    <xf numFmtId="4" fontId="0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shrinkToFit="1"/>
    </xf>
    <xf numFmtId="0" fontId="13" fillId="34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shrinkToFi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shrinkToFit="1"/>
    </xf>
    <xf numFmtId="0" fontId="6" fillId="33" borderId="10" xfId="0" applyFont="1" applyFill="1" applyBorder="1" applyAlignment="1">
      <alignment horizontal="center"/>
    </xf>
    <xf numFmtId="4" fontId="12" fillId="33" borderId="10" xfId="74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 shrinkToFit="1"/>
    </xf>
    <xf numFmtId="4" fontId="11" fillId="33" borderId="10" xfId="0" applyNumberFormat="1" applyFont="1" applyFill="1" applyBorder="1" applyAlignment="1">
      <alignment horizontal="center"/>
    </xf>
    <xf numFmtId="0" fontId="36" fillId="0" borderId="10" xfId="5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/>
    </xf>
    <xf numFmtId="0" fontId="36" fillId="0" borderId="10" xfId="51" applyBorder="1" applyAlignment="1">
      <alignment horizontal="center" vertical="center"/>
      <protection/>
    </xf>
    <xf numFmtId="0" fontId="36" fillId="0" borderId="10" xfId="51" applyBorder="1" applyAlignment="1">
      <alignment horizontal="center" vertical="center"/>
      <protection/>
    </xf>
    <xf numFmtId="0" fontId="10" fillId="35" borderId="10" xfId="0" applyFont="1" applyFill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178" fontId="10" fillId="33" borderId="10" xfId="0" applyNumberFormat="1" applyFont="1" applyFill="1" applyBorder="1" applyAlignment="1">
      <alignment horizontal="center" wrapText="1" shrinkToFit="1"/>
    </xf>
    <xf numFmtId="4" fontId="2" fillId="33" borderId="10" xfId="74" applyNumberFormat="1" applyFont="1" applyFill="1" applyBorder="1" applyAlignment="1">
      <alignment horizontal="center" wrapText="1" shrinkToFi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 shrinkToFit="1"/>
    </xf>
    <xf numFmtId="0" fontId="0" fillId="0" borderId="10" xfId="0" applyBorder="1" applyAlignment="1">
      <alignment horizontal="center" wrapText="1"/>
    </xf>
    <xf numFmtId="0" fontId="9" fillId="11" borderId="11" xfId="50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 horizontal="center" vertical="center"/>
    </xf>
    <xf numFmtId="0" fontId="36" fillId="0" borderId="10" xfId="5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179" fontId="10" fillId="0" borderId="0" xfId="0" applyNumberFormat="1" applyFont="1" applyFill="1" applyBorder="1" applyAlignment="1">
      <alignment horizontal="center" shrinkToFit="1"/>
    </xf>
    <xf numFmtId="0" fontId="33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shrinkToFit="1"/>
    </xf>
    <xf numFmtId="0" fontId="33" fillId="36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shrinkToFit="1"/>
    </xf>
    <xf numFmtId="0" fontId="11" fillId="0" borderId="10" xfId="0" applyFont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2" fontId="0" fillId="0" borderId="10" xfId="74" applyNumberFormat="1" applyFont="1" applyBorder="1" applyAlignment="1">
      <alignment horizontal="center"/>
    </xf>
    <xf numFmtId="2" fontId="2" fillId="0" borderId="10" xfId="74" applyNumberFormat="1" applyFont="1" applyFill="1" applyBorder="1" applyAlignment="1">
      <alignment horizontal="center" shrinkToFit="1"/>
    </xf>
    <xf numFmtId="4" fontId="2" fillId="33" borderId="10" xfId="0" applyNumberFormat="1" applyFont="1" applyFill="1" applyBorder="1" applyAlignment="1">
      <alignment horizontal="center" vertical="top" shrinkToFit="1"/>
    </xf>
    <xf numFmtId="4" fontId="12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center" vertical="top" shrinkToFit="1"/>
    </xf>
    <xf numFmtId="0" fontId="36" fillId="0" borderId="12" xfId="51" applyBorder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shrinkToFit="1"/>
    </xf>
    <xf numFmtId="2" fontId="0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 shrinkToFit="1"/>
    </xf>
    <xf numFmtId="0" fontId="9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/>
    </xf>
    <xf numFmtId="0" fontId="11" fillId="0" borderId="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left" vertical="center"/>
      <protection/>
    </xf>
    <xf numFmtId="0" fontId="55" fillId="0" borderId="0" xfId="51" applyFont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0" fillId="36" borderId="10" xfId="0" applyNumberFormat="1" applyFont="1" applyFill="1" applyBorder="1" applyAlignment="1">
      <alignment horizontal="center"/>
    </xf>
    <xf numFmtId="0" fontId="11" fillId="0" borderId="0" xfId="53" applyFont="1" applyBorder="1" applyAlignment="1">
      <alignment horizontal="center" vertical="center"/>
      <protection/>
    </xf>
    <xf numFmtId="4" fontId="36" fillId="33" borderId="10" xfId="0" applyNumberFormat="1" applyFont="1" applyFill="1" applyBorder="1" applyAlignment="1">
      <alignment horizontal="center" shrinkToFit="1"/>
    </xf>
    <xf numFmtId="0" fontId="11" fillId="0" borderId="0" xfId="53" applyFont="1" applyFill="1" applyBorder="1" applyAlignment="1">
      <alignment horizontal="center" vertical="center"/>
      <protection/>
    </xf>
    <xf numFmtId="2" fontId="56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11" fillId="0" borderId="10" xfId="53" applyFont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0" fillId="39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Border="1" applyAlignment="1">
      <alignment horizontal="center" vertical="top" wrapText="1"/>
    </xf>
    <xf numFmtId="0" fontId="11" fillId="0" borderId="10" xfId="55" applyFont="1" applyFill="1" applyBorder="1" applyAlignment="1">
      <alignment horizontal="center" vertical="center"/>
      <protection/>
    </xf>
    <xf numFmtId="0" fontId="36" fillId="0" borderId="10" xfId="51" applyFont="1" applyBorder="1" applyAlignment="1">
      <alignment horizontal="center" vertical="center"/>
      <protection/>
    </xf>
    <xf numFmtId="0" fontId="36" fillId="33" borderId="10" xfId="53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shrinkToFit="1"/>
    </xf>
    <xf numFmtId="0" fontId="57" fillId="0" borderId="10" xfId="0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 horizontal="center" shrinkToFit="1"/>
    </xf>
    <xf numFmtId="0" fontId="55" fillId="0" borderId="10" xfId="0" applyFont="1" applyBorder="1" applyAlignment="1">
      <alignment horizontal="center" vertical="top" wrapText="1"/>
    </xf>
    <xf numFmtId="0" fontId="11" fillId="0" borderId="0" xfId="55" applyFont="1" applyFill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 shrinkToFit="1"/>
    </xf>
    <xf numFmtId="2" fontId="12" fillId="0" borderId="10" xfId="0" applyNumberFormat="1" applyFont="1" applyFill="1" applyBorder="1" applyAlignment="1">
      <alignment horizontal="center" shrinkToFit="1"/>
    </xf>
    <xf numFmtId="0" fontId="55" fillId="0" borderId="0" xfId="0" applyFont="1" applyBorder="1" applyAlignment="1">
      <alignment horizontal="center" vertical="center" wrapText="1"/>
    </xf>
    <xf numFmtId="0" fontId="36" fillId="0" borderId="10" xfId="58" applyBorder="1" applyAlignment="1">
      <alignment horizontal="center"/>
      <protection/>
    </xf>
    <xf numFmtId="0" fontId="36" fillId="0" borderId="0" xfId="58" applyBorder="1" applyAlignment="1">
      <alignment horizontal="center"/>
      <protection/>
    </xf>
    <xf numFmtId="0" fontId="10" fillId="4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 shrinkToFit="1"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6" fillId="0" borderId="10" xfId="61" applyFont="1" applyBorder="1" applyAlignment="1">
      <alignment horizontal="center"/>
      <protection/>
    </xf>
    <xf numFmtId="0" fontId="11" fillId="33" borderId="0" xfId="0" applyFont="1" applyFill="1" applyBorder="1" applyAlignment="1">
      <alignment horizontal="center"/>
    </xf>
    <xf numFmtId="0" fontId="36" fillId="0" borderId="0" xfId="61" applyFont="1" applyBorder="1" applyAlignment="1">
      <alignment horizontal="center"/>
      <protection/>
    </xf>
    <xf numFmtId="0" fontId="36" fillId="0" borderId="10" xfId="60" applyFont="1" applyBorder="1" applyAlignment="1">
      <alignment horizontal="center"/>
      <protection/>
    </xf>
    <xf numFmtId="0" fontId="36" fillId="0" borderId="0" xfId="60" applyFont="1" applyBorder="1" applyAlignment="1">
      <alignment horizontal="center"/>
      <protection/>
    </xf>
    <xf numFmtId="0" fontId="36" fillId="0" borderId="0" xfId="58" applyFont="1" applyBorder="1" applyAlignment="1">
      <alignment horizontal="center"/>
      <protection/>
    </xf>
    <xf numFmtId="0" fontId="36" fillId="0" borderId="10" xfId="57" applyFont="1" applyBorder="1" applyAlignment="1">
      <alignment horizontal="left"/>
      <protection/>
    </xf>
    <xf numFmtId="0" fontId="36" fillId="0" borderId="0" xfId="57" applyFont="1" applyBorder="1" applyAlignment="1">
      <alignment horizontal="center"/>
      <protection/>
    </xf>
    <xf numFmtId="4" fontId="12" fillId="33" borderId="11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1" fillId="33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0" fontId="13" fillId="41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 shrinkToFit="1"/>
    </xf>
    <xf numFmtId="0" fontId="36" fillId="0" borderId="10" xfId="57" applyFont="1" applyBorder="1" applyAlignment="1">
      <alignment horizontal="center"/>
      <protection/>
    </xf>
    <xf numFmtId="0" fontId="36" fillId="0" borderId="10" xfId="51" applyBorder="1" applyAlignment="1">
      <alignment horizontal="center"/>
      <protection/>
    </xf>
    <xf numFmtId="0" fontId="36" fillId="0" borderId="0" xfId="5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shrinkToFit="1"/>
    </xf>
    <xf numFmtId="0" fontId="10" fillId="0" borderId="14" xfId="0" applyFont="1" applyBorder="1" applyAlignment="1">
      <alignment shrinkToFit="1"/>
    </xf>
    <xf numFmtId="0" fontId="10" fillId="0" borderId="13" xfId="0" applyFont="1" applyBorder="1" applyAlignment="1">
      <alignment shrinkToFit="1"/>
    </xf>
    <xf numFmtId="0" fontId="10" fillId="0" borderId="15" xfId="0" applyFont="1" applyBorder="1" applyAlignment="1">
      <alignment shrinkToFit="1"/>
    </xf>
    <xf numFmtId="0" fontId="10" fillId="0" borderId="15" xfId="0" applyFont="1" applyBorder="1" applyAlignment="1">
      <alignment shrinkToFit="1"/>
    </xf>
    <xf numFmtId="0" fontId="9" fillId="0" borderId="0" xfId="0" applyFont="1" applyFill="1" applyAlignment="1">
      <alignment horizontal="center" shrinkToFit="1"/>
    </xf>
    <xf numFmtId="0" fontId="1" fillId="0" borderId="15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0" fontId="1" fillId="0" borderId="0" xfId="0" applyFont="1" applyFill="1" applyBorder="1" applyAlignment="1">
      <alignment horizontal="center" shrinkToFit="1"/>
    </xf>
    <xf numFmtId="4" fontId="2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 shrinkToFit="1"/>
    </xf>
    <xf numFmtId="2" fontId="12" fillId="0" borderId="11" xfId="0" applyNumberFormat="1" applyFont="1" applyFill="1" applyBorder="1" applyAlignment="1">
      <alignment horizontal="center" shrinkToFit="1"/>
    </xf>
    <xf numFmtId="0" fontId="10" fillId="42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shrinkToFit="1"/>
    </xf>
    <xf numFmtId="178" fontId="12" fillId="0" borderId="10" xfId="0" applyNumberFormat="1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56" fillId="0" borderId="10" xfId="0" applyNumberFormat="1" applyFont="1" applyFill="1" applyBorder="1" applyAlignment="1">
      <alignment horizontal="center" shrinkToFit="1"/>
    </xf>
    <xf numFmtId="0" fontId="13" fillId="0" borderId="0" xfId="55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 3" xfId="53"/>
    <cellStyle name="Normal 4" xfId="54"/>
    <cellStyle name="Normal 4 2" xfId="55"/>
    <cellStyle name="Normal 4 3" xfId="56"/>
    <cellStyle name="Normal 4 4" xfId="57"/>
    <cellStyle name="Normal 5" xfId="58"/>
    <cellStyle name="Normal 5 2" xfId="59"/>
    <cellStyle name="Normal 6" xfId="60"/>
    <cellStyle name="Normal 7" xfId="61"/>
    <cellStyle name="Nota" xfId="62"/>
    <cellStyle name="Percent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6.421875" style="3" customWidth="1"/>
    <col min="2" max="2" width="34.8515625" style="3" bestFit="1" customWidth="1"/>
    <col min="3" max="3" width="14.140625" style="3" bestFit="1" customWidth="1"/>
    <col min="4" max="4" width="14.140625" style="13" customWidth="1"/>
    <col min="5" max="5" width="13.57421875" style="3" customWidth="1"/>
    <col min="6" max="6" width="16.00390625" style="3" customWidth="1"/>
    <col min="7" max="7" width="13.421875" style="3" customWidth="1"/>
    <col min="8" max="8" width="14.8515625" style="3" customWidth="1"/>
    <col min="9" max="13" width="13.00390625" style="3" customWidth="1"/>
    <col min="14" max="14" width="8.8515625" style="3" bestFit="1" customWidth="1"/>
    <col min="15" max="15" width="33.8515625" style="3" bestFit="1" customWidth="1"/>
    <col min="16" max="16" width="6.28125" style="3" customWidth="1"/>
    <col min="17" max="16384" width="9.140625" style="3" customWidth="1"/>
  </cols>
  <sheetData>
    <row r="1" spans="1:14" ht="15">
      <c r="A1" s="175" t="s">
        <v>24</v>
      </c>
      <c r="B1" s="176"/>
      <c r="C1" s="176"/>
      <c r="D1" s="16"/>
      <c r="E1" s="17"/>
      <c r="F1" s="17"/>
      <c r="G1" s="17"/>
      <c r="H1" s="17"/>
      <c r="I1" s="17"/>
      <c r="J1" s="17"/>
      <c r="K1" s="17"/>
      <c r="L1" s="17"/>
      <c r="M1" s="17"/>
      <c r="N1" s="77"/>
    </row>
    <row r="2" spans="1:14" ht="15">
      <c r="A2" s="172" t="s">
        <v>93</v>
      </c>
      <c r="B2" s="173"/>
      <c r="C2" s="174"/>
      <c r="D2" s="45" t="s">
        <v>22</v>
      </c>
      <c r="E2" s="60" t="s">
        <v>23</v>
      </c>
      <c r="F2" s="70" t="s">
        <v>62</v>
      </c>
      <c r="G2" s="91" t="s">
        <v>96</v>
      </c>
      <c r="H2" s="91" t="s">
        <v>96</v>
      </c>
      <c r="I2" s="123" t="s">
        <v>104</v>
      </c>
      <c r="J2" s="131" t="s">
        <v>112</v>
      </c>
      <c r="K2" s="150" t="s">
        <v>117</v>
      </c>
      <c r="L2" s="166" t="s">
        <v>132</v>
      </c>
      <c r="M2" s="186" t="s">
        <v>140</v>
      </c>
      <c r="N2" s="190" t="s">
        <v>141</v>
      </c>
    </row>
    <row r="3" spans="1:14" ht="15">
      <c r="A3" s="19" t="s">
        <v>2</v>
      </c>
      <c r="B3" s="19" t="s">
        <v>0</v>
      </c>
      <c r="C3" s="19" t="s">
        <v>1</v>
      </c>
      <c r="D3" s="115">
        <v>40978</v>
      </c>
      <c r="E3" s="20">
        <v>40999</v>
      </c>
      <c r="F3" s="20">
        <v>41034</v>
      </c>
      <c r="G3" s="20">
        <v>41083</v>
      </c>
      <c r="H3" s="20">
        <v>41084</v>
      </c>
      <c r="I3" s="20">
        <v>41139</v>
      </c>
      <c r="J3" s="20">
        <v>41167</v>
      </c>
      <c r="K3" s="151">
        <v>41181</v>
      </c>
      <c r="L3" s="151">
        <v>41192</v>
      </c>
      <c r="M3" s="151">
        <v>41244</v>
      </c>
      <c r="N3" s="57"/>
    </row>
    <row r="4" spans="1:14" ht="15">
      <c r="A4" s="22">
        <v>1</v>
      </c>
      <c r="B4" s="72" t="s">
        <v>58</v>
      </c>
      <c r="C4" s="59" t="s">
        <v>5</v>
      </c>
      <c r="D4" s="109">
        <v>3</v>
      </c>
      <c r="E4" s="37">
        <v>4</v>
      </c>
      <c r="F4" s="187">
        <v>20</v>
      </c>
      <c r="G4" s="50">
        <f>(2*6.6)</f>
        <v>13.2</v>
      </c>
      <c r="H4" s="50">
        <v>22</v>
      </c>
      <c r="I4" s="53">
        <v>12</v>
      </c>
      <c r="J4" s="53">
        <v>6</v>
      </c>
      <c r="K4" s="53">
        <v>12</v>
      </c>
      <c r="L4" s="162">
        <v>1</v>
      </c>
      <c r="M4" s="162">
        <v>6</v>
      </c>
      <c r="N4" s="79">
        <f>SUM(D4:M4)</f>
        <v>99.2</v>
      </c>
    </row>
    <row r="5" spans="1:14" ht="15">
      <c r="A5" s="22">
        <f>SUM(A4+1)</f>
        <v>2</v>
      </c>
      <c r="B5" s="72" t="s">
        <v>57</v>
      </c>
      <c r="C5" s="59" t="s">
        <v>5</v>
      </c>
      <c r="D5" s="109">
        <v>4</v>
      </c>
      <c r="E5" s="189">
        <v>12</v>
      </c>
      <c r="F5" s="187">
        <v>7</v>
      </c>
      <c r="G5" s="50">
        <f>(2*6.6)</f>
        <v>13.2</v>
      </c>
      <c r="H5" s="50"/>
      <c r="I5" s="53">
        <v>4</v>
      </c>
      <c r="J5" s="53">
        <v>10</v>
      </c>
      <c r="K5" s="53">
        <v>17</v>
      </c>
      <c r="L5" s="162">
        <v>4</v>
      </c>
      <c r="M5" s="162">
        <v>10</v>
      </c>
      <c r="N5" s="79">
        <f>SUM(D5:M5)</f>
        <v>81.2</v>
      </c>
    </row>
    <row r="6" spans="1:14" ht="15">
      <c r="A6" s="22">
        <f aca="true" t="shared" si="0" ref="A6:A32">SUM(A5+1)</f>
        <v>3</v>
      </c>
      <c r="B6" s="72" t="s">
        <v>56</v>
      </c>
      <c r="C6" s="59" t="s">
        <v>5</v>
      </c>
      <c r="D6" s="109">
        <v>6</v>
      </c>
      <c r="E6" s="37">
        <v>1</v>
      </c>
      <c r="F6" s="187">
        <v>12</v>
      </c>
      <c r="G6" s="50">
        <f>(2*6.6)</f>
        <v>13.2</v>
      </c>
      <c r="H6" s="50">
        <v>10.5</v>
      </c>
      <c r="I6" s="53">
        <v>7</v>
      </c>
      <c r="J6" s="53">
        <v>8</v>
      </c>
      <c r="K6" s="53">
        <v>9</v>
      </c>
      <c r="L6" s="162">
        <v>5</v>
      </c>
      <c r="M6" s="162">
        <v>5</v>
      </c>
      <c r="N6" s="79">
        <f>SUM(D6:M6)</f>
        <v>76.7</v>
      </c>
    </row>
    <row r="7" spans="1:16" ht="15">
      <c r="A7" s="22">
        <f t="shared" si="0"/>
        <v>4</v>
      </c>
      <c r="B7" s="160" t="s">
        <v>130</v>
      </c>
      <c r="C7" s="59" t="s">
        <v>5</v>
      </c>
      <c r="D7" s="54"/>
      <c r="E7" s="24">
        <v>5</v>
      </c>
      <c r="F7" s="27"/>
      <c r="G7" s="50">
        <f>(2*6.6)</f>
        <v>13.2</v>
      </c>
      <c r="H7" s="26">
        <v>10.5</v>
      </c>
      <c r="I7" s="27"/>
      <c r="J7" s="27">
        <v>2</v>
      </c>
      <c r="K7" s="27">
        <v>20</v>
      </c>
      <c r="L7" s="163">
        <v>10</v>
      </c>
      <c r="M7" s="163">
        <v>13</v>
      </c>
      <c r="N7" s="79">
        <f>SUM(D7:M7)</f>
        <v>73.7</v>
      </c>
      <c r="O7" s="161"/>
      <c r="P7" s="86"/>
    </row>
    <row r="8" spans="1:16" ht="15">
      <c r="A8" s="22">
        <f t="shared" si="0"/>
        <v>5</v>
      </c>
      <c r="B8" s="72" t="s">
        <v>55</v>
      </c>
      <c r="C8" s="59" t="s">
        <v>5</v>
      </c>
      <c r="D8" s="109">
        <v>8</v>
      </c>
      <c r="E8" s="42">
        <v>14</v>
      </c>
      <c r="F8" s="187">
        <v>17</v>
      </c>
      <c r="G8" s="50"/>
      <c r="H8" s="50"/>
      <c r="I8" s="53">
        <v>3</v>
      </c>
      <c r="J8" s="53">
        <v>13</v>
      </c>
      <c r="K8" s="53">
        <v>10</v>
      </c>
      <c r="L8" s="162">
        <v>3</v>
      </c>
      <c r="M8" s="162">
        <v>4</v>
      </c>
      <c r="N8" s="79">
        <f>SUM(D8:M8)</f>
        <v>72</v>
      </c>
      <c r="O8" s="161"/>
      <c r="P8" s="86"/>
    </row>
    <row r="9" spans="1:16" ht="15">
      <c r="A9" s="22">
        <f t="shared" si="0"/>
        <v>6</v>
      </c>
      <c r="B9" s="120" t="s">
        <v>103</v>
      </c>
      <c r="C9" s="59" t="s">
        <v>5</v>
      </c>
      <c r="D9" s="109">
        <v>11</v>
      </c>
      <c r="E9" s="37">
        <v>17</v>
      </c>
      <c r="F9" s="187">
        <v>0</v>
      </c>
      <c r="G9" s="50"/>
      <c r="H9" s="50"/>
      <c r="I9" s="53">
        <v>5</v>
      </c>
      <c r="J9" s="53">
        <v>3</v>
      </c>
      <c r="K9" s="53">
        <v>6</v>
      </c>
      <c r="L9" s="162">
        <v>13</v>
      </c>
      <c r="M9" s="162">
        <v>8</v>
      </c>
      <c r="N9" s="79">
        <f>SUM(D9:M9)</f>
        <v>63</v>
      </c>
      <c r="O9" s="161"/>
      <c r="P9" s="86"/>
    </row>
    <row r="10" spans="1:16" ht="15">
      <c r="A10" s="22">
        <f t="shared" si="0"/>
        <v>7</v>
      </c>
      <c r="B10" s="72" t="s">
        <v>60</v>
      </c>
      <c r="C10" s="59" t="s">
        <v>5</v>
      </c>
      <c r="D10" s="112"/>
      <c r="E10" s="50">
        <v>8</v>
      </c>
      <c r="F10" s="187">
        <v>12</v>
      </c>
      <c r="G10" s="50">
        <v>0</v>
      </c>
      <c r="H10" s="50">
        <v>3</v>
      </c>
      <c r="I10" s="53">
        <v>2</v>
      </c>
      <c r="J10" s="53">
        <v>5</v>
      </c>
      <c r="K10" s="53">
        <v>11</v>
      </c>
      <c r="L10" s="162">
        <v>8</v>
      </c>
      <c r="M10" s="162">
        <v>3</v>
      </c>
      <c r="N10" s="79">
        <f>SUM(D10:M10)</f>
        <v>52</v>
      </c>
      <c r="O10" s="161"/>
      <c r="P10" s="86"/>
    </row>
    <row r="11" spans="1:18" ht="15">
      <c r="A11" s="22">
        <f t="shared" si="0"/>
        <v>8</v>
      </c>
      <c r="B11" s="75" t="s">
        <v>87</v>
      </c>
      <c r="C11" s="4" t="s">
        <v>84</v>
      </c>
      <c r="D11" s="54"/>
      <c r="E11" s="52">
        <v>7</v>
      </c>
      <c r="F11" s="187">
        <v>8</v>
      </c>
      <c r="G11" s="50">
        <f>(2*6.6)</f>
        <v>13.2</v>
      </c>
      <c r="H11" s="50">
        <v>10.5</v>
      </c>
      <c r="I11" s="53"/>
      <c r="J11" s="53"/>
      <c r="K11" s="53"/>
      <c r="L11" s="162"/>
      <c r="M11" s="162"/>
      <c r="N11" s="79">
        <f>SUM(D11:M11)</f>
        <v>38.7</v>
      </c>
      <c r="O11" s="161"/>
      <c r="P11" s="86"/>
      <c r="Q11" s="133"/>
      <c r="R11" s="134"/>
    </row>
    <row r="12" spans="1:18" ht="15">
      <c r="A12" s="22">
        <f t="shared" si="0"/>
        <v>9</v>
      </c>
      <c r="B12" s="76" t="s">
        <v>82</v>
      </c>
      <c r="C12" s="59" t="s">
        <v>5</v>
      </c>
      <c r="D12" s="54"/>
      <c r="E12" s="24">
        <v>3</v>
      </c>
      <c r="F12" s="27"/>
      <c r="G12" s="50">
        <f>(2*6.6)</f>
        <v>13.2</v>
      </c>
      <c r="H12" s="26">
        <v>3</v>
      </c>
      <c r="I12" s="27">
        <v>9</v>
      </c>
      <c r="J12" s="27"/>
      <c r="K12" s="27"/>
      <c r="L12" s="163">
        <v>6</v>
      </c>
      <c r="M12" s="163">
        <v>1</v>
      </c>
      <c r="N12" s="79">
        <f>SUM(D12:M12)</f>
        <v>35.2</v>
      </c>
      <c r="O12" s="161"/>
      <c r="P12" s="86"/>
      <c r="Q12" s="133"/>
      <c r="R12" s="134"/>
    </row>
    <row r="13" spans="1:18" ht="15">
      <c r="A13" s="22">
        <f t="shared" si="0"/>
        <v>10</v>
      </c>
      <c r="B13" s="73" t="s">
        <v>76</v>
      </c>
      <c r="C13" s="59" t="s">
        <v>5</v>
      </c>
      <c r="D13" s="50"/>
      <c r="E13" s="52"/>
      <c r="F13" s="187">
        <v>11</v>
      </c>
      <c r="G13" s="50"/>
      <c r="H13" s="50"/>
      <c r="I13" s="53"/>
      <c r="J13" s="53">
        <v>4</v>
      </c>
      <c r="K13" s="53">
        <v>15</v>
      </c>
      <c r="L13" s="162"/>
      <c r="M13" s="162"/>
      <c r="N13" s="79">
        <f>SUM(D13:M13)</f>
        <v>30</v>
      </c>
      <c r="O13" s="161"/>
      <c r="P13" s="86"/>
      <c r="Q13" s="133"/>
      <c r="R13" s="134"/>
    </row>
    <row r="14" spans="1:18" ht="15">
      <c r="A14" s="22">
        <f t="shared" si="0"/>
        <v>11</v>
      </c>
      <c r="B14" s="73" t="s">
        <v>77</v>
      </c>
      <c r="C14" s="30" t="s">
        <v>6</v>
      </c>
      <c r="D14" s="111"/>
      <c r="E14" s="52"/>
      <c r="F14" s="187">
        <v>10</v>
      </c>
      <c r="G14" s="50">
        <v>2</v>
      </c>
      <c r="H14" s="50">
        <v>10.5</v>
      </c>
      <c r="I14" s="53">
        <v>1</v>
      </c>
      <c r="J14" s="53"/>
      <c r="K14" s="53"/>
      <c r="L14" s="162"/>
      <c r="M14" s="162"/>
      <c r="N14" s="79">
        <f>SUM(D14:M14)</f>
        <v>23.5</v>
      </c>
      <c r="O14" s="161"/>
      <c r="P14" s="86"/>
      <c r="Q14" s="133"/>
      <c r="R14" s="134"/>
    </row>
    <row r="15" spans="1:18" ht="15">
      <c r="A15" s="22">
        <f t="shared" si="0"/>
        <v>12</v>
      </c>
      <c r="B15" s="73" t="s">
        <v>75</v>
      </c>
      <c r="C15" s="30" t="s">
        <v>6</v>
      </c>
      <c r="D15" s="50"/>
      <c r="E15" s="52"/>
      <c r="F15" s="187">
        <v>13</v>
      </c>
      <c r="G15" s="50">
        <v>4</v>
      </c>
      <c r="H15" s="50"/>
      <c r="I15" s="53"/>
      <c r="J15" s="53"/>
      <c r="K15" s="53"/>
      <c r="L15" s="162"/>
      <c r="M15" s="162"/>
      <c r="N15" s="79">
        <f>SUM(D15:M15)</f>
        <v>17</v>
      </c>
      <c r="O15" s="161"/>
      <c r="P15" s="86"/>
      <c r="Q15" s="133"/>
      <c r="R15" s="134"/>
    </row>
    <row r="16" spans="1:18" ht="15">
      <c r="A16" s="22">
        <f t="shared" si="0"/>
        <v>13</v>
      </c>
      <c r="B16" s="73" t="s">
        <v>59</v>
      </c>
      <c r="C16" s="30" t="s">
        <v>83</v>
      </c>
      <c r="D16" s="54"/>
      <c r="E16" s="50"/>
      <c r="F16" s="187">
        <v>15</v>
      </c>
      <c r="G16" s="54"/>
      <c r="H16" s="54"/>
      <c r="I16" s="55"/>
      <c r="J16" s="55"/>
      <c r="K16" s="55"/>
      <c r="L16" s="164"/>
      <c r="M16" s="164"/>
      <c r="N16" s="79">
        <f>SUM(D16:M16)</f>
        <v>15</v>
      </c>
      <c r="O16" s="161"/>
      <c r="P16" s="86"/>
      <c r="Q16" s="133"/>
      <c r="R16" s="134"/>
    </row>
    <row r="17" spans="1:18" ht="15">
      <c r="A17" s="22">
        <f t="shared" si="0"/>
        <v>14</v>
      </c>
      <c r="B17" s="160" t="s">
        <v>118</v>
      </c>
      <c r="C17" s="59" t="s">
        <v>10</v>
      </c>
      <c r="D17" s="54"/>
      <c r="E17" s="24"/>
      <c r="F17" s="27"/>
      <c r="G17" s="26"/>
      <c r="H17" s="26"/>
      <c r="I17" s="27"/>
      <c r="J17" s="27">
        <v>13</v>
      </c>
      <c r="K17" s="27"/>
      <c r="L17" s="163"/>
      <c r="M17" s="163">
        <v>2</v>
      </c>
      <c r="N17" s="79">
        <f>SUM(D17:M17)</f>
        <v>15</v>
      </c>
      <c r="O17" s="161"/>
      <c r="P17" s="86"/>
      <c r="Q17" s="133"/>
      <c r="R17" s="134"/>
    </row>
    <row r="18" spans="1:18" ht="15">
      <c r="A18" s="22">
        <f t="shared" si="0"/>
        <v>15</v>
      </c>
      <c r="B18" s="76" t="s">
        <v>85</v>
      </c>
      <c r="C18" s="59" t="s">
        <v>5</v>
      </c>
      <c r="D18" s="54"/>
      <c r="E18" s="23">
        <v>10</v>
      </c>
      <c r="F18" s="25"/>
      <c r="G18" s="24"/>
      <c r="H18" s="24"/>
      <c r="I18" s="25"/>
      <c r="J18" s="25"/>
      <c r="K18" s="25"/>
      <c r="L18" s="165"/>
      <c r="M18" s="165"/>
      <c r="N18" s="79">
        <f>SUM(D18:M18)</f>
        <v>10</v>
      </c>
      <c r="O18" s="161"/>
      <c r="P18" s="86"/>
      <c r="Q18" s="133"/>
      <c r="R18" s="134"/>
    </row>
    <row r="19" spans="1:18" ht="15">
      <c r="A19" s="22">
        <f t="shared" si="0"/>
        <v>16</v>
      </c>
      <c r="B19" s="74" t="s">
        <v>78</v>
      </c>
      <c r="C19" s="30" t="s">
        <v>6</v>
      </c>
      <c r="D19" s="111"/>
      <c r="E19" s="50"/>
      <c r="F19" s="187">
        <v>9</v>
      </c>
      <c r="G19" s="50"/>
      <c r="H19" s="50"/>
      <c r="I19" s="53"/>
      <c r="J19" s="53"/>
      <c r="K19" s="53"/>
      <c r="L19" s="162"/>
      <c r="M19" s="162"/>
      <c r="N19" s="79">
        <f>SUM(D19:M19)</f>
        <v>9</v>
      </c>
      <c r="O19" s="161"/>
      <c r="P19" s="86"/>
      <c r="Q19" s="133"/>
      <c r="R19" s="134"/>
    </row>
    <row r="20" spans="1:16" ht="15">
      <c r="A20" s="22">
        <f t="shared" si="0"/>
        <v>17</v>
      </c>
      <c r="B20" s="75" t="s">
        <v>81</v>
      </c>
      <c r="C20" s="30" t="s">
        <v>6</v>
      </c>
      <c r="D20" s="54"/>
      <c r="E20" s="23">
        <v>9</v>
      </c>
      <c r="F20" s="25"/>
      <c r="G20" s="24"/>
      <c r="H20" s="24"/>
      <c r="I20" s="25"/>
      <c r="J20" s="25"/>
      <c r="K20" s="25"/>
      <c r="L20" s="165"/>
      <c r="M20" s="165"/>
      <c r="N20" s="79">
        <f>SUM(D20:M20)</f>
        <v>9</v>
      </c>
      <c r="O20" s="161"/>
      <c r="P20" s="86"/>
    </row>
    <row r="21" spans="1:16" ht="15">
      <c r="A21" s="22">
        <f t="shared" si="0"/>
        <v>18</v>
      </c>
      <c r="B21" s="160" t="s">
        <v>119</v>
      </c>
      <c r="C21" s="59" t="s">
        <v>10</v>
      </c>
      <c r="D21" s="54"/>
      <c r="E21" s="24"/>
      <c r="F21" s="27"/>
      <c r="G21" s="26"/>
      <c r="H21" s="26"/>
      <c r="I21" s="27"/>
      <c r="J21" s="27">
        <v>8</v>
      </c>
      <c r="K21" s="27"/>
      <c r="L21" s="163"/>
      <c r="M21" s="163"/>
      <c r="N21" s="79">
        <f>SUM(D21:M21)</f>
        <v>8</v>
      </c>
      <c r="O21" s="161"/>
      <c r="P21" s="86"/>
    </row>
    <row r="22" spans="1:16" ht="15">
      <c r="A22" s="22">
        <f t="shared" si="0"/>
        <v>19</v>
      </c>
      <c r="B22" s="73" t="s">
        <v>80</v>
      </c>
      <c r="C22" s="4" t="s">
        <v>84</v>
      </c>
      <c r="D22" s="105"/>
      <c r="E22" s="37">
        <v>2</v>
      </c>
      <c r="F22" s="187">
        <v>5</v>
      </c>
      <c r="G22" s="50"/>
      <c r="H22" s="50"/>
      <c r="I22" s="53"/>
      <c r="J22" s="53"/>
      <c r="K22" s="53"/>
      <c r="L22" s="162"/>
      <c r="M22" s="162"/>
      <c r="N22" s="79">
        <f>SUM(D22:M22)</f>
        <v>7</v>
      </c>
      <c r="O22" s="161"/>
      <c r="P22" s="86"/>
    </row>
    <row r="23" spans="1:16" ht="15">
      <c r="A23" s="22">
        <f t="shared" si="0"/>
        <v>20</v>
      </c>
      <c r="B23" s="160" t="s">
        <v>120</v>
      </c>
      <c r="C23" s="15" t="s">
        <v>6</v>
      </c>
      <c r="D23" s="54"/>
      <c r="E23" s="23"/>
      <c r="F23" s="25"/>
      <c r="G23" s="24"/>
      <c r="H23" s="24"/>
      <c r="I23" s="25"/>
      <c r="J23" s="25">
        <v>7</v>
      </c>
      <c r="K23" s="25"/>
      <c r="L23" s="165"/>
      <c r="M23" s="165"/>
      <c r="N23" s="79">
        <f>SUM(D23:M23)</f>
        <v>7</v>
      </c>
      <c r="O23" s="80"/>
      <c r="P23" s="80"/>
    </row>
    <row r="24" spans="1:16" ht="15">
      <c r="A24" s="22">
        <f t="shared" si="0"/>
        <v>21</v>
      </c>
      <c r="B24" s="73" t="s">
        <v>79</v>
      </c>
      <c r="C24" s="30" t="s">
        <v>6</v>
      </c>
      <c r="D24" s="105"/>
      <c r="E24" s="37"/>
      <c r="F24" s="187">
        <v>6</v>
      </c>
      <c r="G24" s="50"/>
      <c r="H24" s="50"/>
      <c r="I24" s="53"/>
      <c r="J24" s="53"/>
      <c r="K24" s="53"/>
      <c r="L24" s="162"/>
      <c r="M24" s="162"/>
      <c r="N24" s="79">
        <f>SUM(D24:M24)</f>
        <v>6</v>
      </c>
      <c r="O24" s="80"/>
      <c r="P24" s="80"/>
    </row>
    <row r="25" spans="1:14" ht="15">
      <c r="A25" s="22">
        <f t="shared" si="0"/>
        <v>22</v>
      </c>
      <c r="B25" s="73" t="s">
        <v>71</v>
      </c>
      <c r="C25" s="71" t="s">
        <v>86</v>
      </c>
      <c r="D25" s="54"/>
      <c r="E25" s="24">
        <v>6</v>
      </c>
      <c r="F25" s="27"/>
      <c r="G25" s="26"/>
      <c r="H25" s="26"/>
      <c r="I25" s="27"/>
      <c r="J25" s="27"/>
      <c r="K25" s="27"/>
      <c r="L25" s="27"/>
      <c r="M25" s="163"/>
      <c r="N25" s="79">
        <f>SUM(D25:M25)</f>
        <v>6</v>
      </c>
    </row>
    <row r="26" spans="1:14" ht="15">
      <c r="A26" s="22">
        <f t="shared" si="0"/>
        <v>23</v>
      </c>
      <c r="B26" s="160" t="s">
        <v>121</v>
      </c>
      <c r="C26" s="15" t="s">
        <v>6</v>
      </c>
      <c r="D26" s="42"/>
      <c r="E26" s="8"/>
      <c r="F26" s="5"/>
      <c r="G26" s="6"/>
      <c r="H26" s="6"/>
      <c r="I26" s="5"/>
      <c r="J26" s="5">
        <v>5</v>
      </c>
      <c r="K26" s="5"/>
      <c r="L26" s="5"/>
      <c r="M26" s="183"/>
      <c r="N26" s="79">
        <f>SUM(D26:M26)</f>
        <v>5</v>
      </c>
    </row>
    <row r="27" spans="1:14" ht="15">
      <c r="A27" s="22">
        <f t="shared" si="0"/>
        <v>24</v>
      </c>
      <c r="B27" s="160" t="s">
        <v>122</v>
      </c>
      <c r="C27" s="15" t="s">
        <v>6</v>
      </c>
      <c r="D27" s="6"/>
      <c r="E27" s="6"/>
      <c r="F27" s="9"/>
      <c r="G27" s="9"/>
      <c r="H27" s="9"/>
      <c r="I27" s="9"/>
      <c r="J27" s="9">
        <v>4</v>
      </c>
      <c r="K27" s="9"/>
      <c r="L27" s="9"/>
      <c r="M27" s="184"/>
      <c r="N27" s="79">
        <f>SUM(D27:M27)</f>
        <v>4</v>
      </c>
    </row>
    <row r="28" spans="1:14" ht="15">
      <c r="A28" s="22">
        <f t="shared" si="0"/>
        <v>25</v>
      </c>
      <c r="B28" s="160" t="s">
        <v>123</v>
      </c>
      <c r="C28" s="59" t="s">
        <v>10</v>
      </c>
      <c r="D28" s="42"/>
      <c r="E28" s="8"/>
      <c r="F28" s="5"/>
      <c r="G28" s="6"/>
      <c r="H28" s="6"/>
      <c r="I28" s="5"/>
      <c r="J28" s="5">
        <v>3</v>
      </c>
      <c r="K28" s="5"/>
      <c r="L28" s="5"/>
      <c r="M28" s="183"/>
      <c r="N28" s="79">
        <f>SUM(D28:M28)</f>
        <v>3</v>
      </c>
    </row>
    <row r="29" spans="1:14" ht="15">
      <c r="A29" s="22">
        <f t="shared" si="0"/>
        <v>26</v>
      </c>
      <c r="B29" s="160" t="s">
        <v>131</v>
      </c>
      <c r="C29" s="59" t="s">
        <v>5</v>
      </c>
      <c r="D29" s="54"/>
      <c r="E29" s="24"/>
      <c r="F29" s="27"/>
      <c r="G29" s="26"/>
      <c r="H29" s="26"/>
      <c r="I29" s="27"/>
      <c r="J29" s="27">
        <v>2</v>
      </c>
      <c r="K29" s="27"/>
      <c r="L29" s="27"/>
      <c r="M29" s="163"/>
      <c r="N29" s="79">
        <f>SUM(D29:M29)</f>
        <v>2</v>
      </c>
    </row>
    <row r="30" spans="1:14" ht="15">
      <c r="A30" s="22">
        <f t="shared" si="0"/>
        <v>27</v>
      </c>
      <c r="B30" s="167" t="s">
        <v>133</v>
      </c>
      <c r="C30" s="19"/>
      <c r="D30" s="115"/>
      <c r="E30" s="20"/>
      <c r="F30" s="188"/>
      <c r="G30" s="20"/>
      <c r="H30" s="20"/>
      <c r="I30" s="20"/>
      <c r="J30" s="20"/>
      <c r="K30" s="151"/>
      <c r="L30" s="146">
        <v>2</v>
      </c>
      <c r="M30" s="185"/>
      <c r="N30" s="79">
        <f>SUM(D30:M30)</f>
        <v>2</v>
      </c>
    </row>
    <row r="31" spans="1:14" ht="15">
      <c r="A31" s="22">
        <f t="shared" si="0"/>
        <v>28</v>
      </c>
      <c r="B31" s="160" t="s">
        <v>124</v>
      </c>
      <c r="C31" s="15" t="s">
        <v>6</v>
      </c>
      <c r="D31" s="54"/>
      <c r="E31" s="24"/>
      <c r="F31" s="27"/>
      <c r="G31" s="26"/>
      <c r="H31" s="26"/>
      <c r="I31" s="27"/>
      <c r="J31" s="27">
        <v>1</v>
      </c>
      <c r="K31" s="27"/>
      <c r="L31" s="27"/>
      <c r="M31" s="163"/>
      <c r="N31" s="79">
        <f>SUM(D31:M31)</f>
        <v>1</v>
      </c>
    </row>
    <row r="32" spans="1:14" ht="15">
      <c r="A32" s="22">
        <f t="shared" si="0"/>
        <v>29</v>
      </c>
      <c r="B32" s="72" t="s">
        <v>59</v>
      </c>
      <c r="C32" s="59" t="s">
        <v>8</v>
      </c>
      <c r="D32" s="105"/>
      <c r="E32" s="39"/>
      <c r="F32" s="187">
        <v>0</v>
      </c>
      <c r="G32" s="50"/>
      <c r="H32" s="50"/>
      <c r="I32" s="53"/>
      <c r="J32" s="53"/>
      <c r="K32" s="53"/>
      <c r="L32" s="53"/>
      <c r="M32" s="162"/>
      <c r="N32" s="79">
        <f>SUM(D32:M32)</f>
        <v>0</v>
      </c>
    </row>
    <row r="33" spans="2:3" ht="15">
      <c r="B33" s="122"/>
      <c r="C33" s="121"/>
    </row>
    <row r="34" spans="2:3" ht="15">
      <c r="B34" s="122"/>
      <c r="C34" s="121"/>
    </row>
    <row r="35" spans="2:3" ht="15">
      <c r="B35" s="119"/>
      <c r="C35" s="121"/>
    </row>
    <row r="36" spans="2:3" ht="15">
      <c r="B36" s="122"/>
      <c r="C36" s="121"/>
    </row>
  </sheetData>
  <sheetProtection/>
  <mergeCells count="2">
    <mergeCell ref="A2:C2"/>
    <mergeCell ref="A1:C1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="75" zoomScaleSheetLayoutView="75"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6.421875" style="3" customWidth="1"/>
    <col min="2" max="2" width="39.7109375" style="3" customWidth="1"/>
    <col min="3" max="3" width="14.140625" style="3" bestFit="1" customWidth="1"/>
    <col min="4" max="4" width="10.421875" style="13" customWidth="1"/>
    <col min="5" max="5" width="12.7109375" style="3" customWidth="1"/>
    <col min="6" max="6" width="18.57421875" style="3" customWidth="1"/>
    <col min="7" max="7" width="14.7109375" style="3" customWidth="1"/>
    <col min="8" max="8" width="13.421875" style="3" bestFit="1" customWidth="1"/>
    <col min="9" max="13" width="13.00390625" style="3" customWidth="1"/>
    <col min="14" max="14" width="8.8515625" style="3" customWidth="1"/>
    <col min="15" max="15" width="36.140625" style="3" bestFit="1" customWidth="1"/>
    <col min="16" max="16" width="10.7109375" style="3" customWidth="1"/>
    <col min="17" max="17" width="36.140625" style="3" bestFit="1" customWidth="1"/>
    <col min="18" max="16384" width="9.140625" style="3" customWidth="1"/>
  </cols>
  <sheetData>
    <row r="1" spans="1:14" ht="15">
      <c r="A1" s="175" t="s">
        <v>24</v>
      </c>
      <c r="B1" s="176"/>
      <c r="C1" s="176"/>
      <c r="D1" s="16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15">
      <c r="A2" s="172" t="s">
        <v>94</v>
      </c>
      <c r="B2" s="173"/>
      <c r="C2" s="174"/>
      <c r="D2" s="45" t="s">
        <v>22</v>
      </c>
      <c r="E2" s="60" t="s">
        <v>23</v>
      </c>
      <c r="F2" s="70" t="s">
        <v>62</v>
      </c>
      <c r="G2" s="91" t="s">
        <v>96</v>
      </c>
      <c r="H2" s="91" t="s">
        <v>96</v>
      </c>
      <c r="I2" s="123" t="s">
        <v>104</v>
      </c>
      <c r="J2" s="131" t="s">
        <v>112</v>
      </c>
      <c r="K2" s="150" t="s">
        <v>117</v>
      </c>
      <c r="L2" s="166" t="s">
        <v>132</v>
      </c>
      <c r="M2" s="186" t="s">
        <v>140</v>
      </c>
      <c r="N2" s="190" t="s">
        <v>141</v>
      </c>
    </row>
    <row r="3" spans="1:14" ht="15">
      <c r="A3" s="19" t="s">
        <v>2</v>
      </c>
      <c r="B3" s="19" t="s">
        <v>0</v>
      </c>
      <c r="C3" s="19" t="s">
        <v>1</v>
      </c>
      <c r="D3" s="115">
        <v>40978</v>
      </c>
      <c r="E3" s="20">
        <v>40999</v>
      </c>
      <c r="F3" s="20">
        <v>41034</v>
      </c>
      <c r="G3" s="20">
        <v>41083</v>
      </c>
      <c r="H3" s="20">
        <v>41084</v>
      </c>
      <c r="I3" s="20">
        <v>41139</v>
      </c>
      <c r="J3" s="20">
        <v>41167</v>
      </c>
      <c r="K3" s="151">
        <v>41181</v>
      </c>
      <c r="L3" s="151">
        <v>41192</v>
      </c>
      <c r="M3" s="151">
        <v>41244</v>
      </c>
      <c r="N3" s="21"/>
    </row>
    <row r="4" spans="1:14" ht="15">
      <c r="A4" s="145">
        <v>1</v>
      </c>
      <c r="B4" s="136" t="s">
        <v>41</v>
      </c>
      <c r="C4" s="59" t="s">
        <v>5</v>
      </c>
      <c r="D4" s="128">
        <v>17</v>
      </c>
      <c r="E4" s="37">
        <v>13</v>
      </c>
      <c r="F4" s="43">
        <v>8</v>
      </c>
      <c r="G4" s="94">
        <f>(2*11.6)</f>
        <v>23.2</v>
      </c>
      <c r="H4" s="39">
        <f>(2*10.5)</f>
        <v>21</v>
      </c>
      <c r="I4" s="38">
        <v>11</v>
      </c>
      <c r="J4" s="38">
        <v>11</v>
      </c>
      <c r="K4" s="38"/>
      <c r="L4" s="38">
        <v>10</v>
      </c>
      <c r="M4" s="38">
        <v>4</v>
      </c>
      <c r="N4" s="57">
        <f>SUM(D4:M4)</f>
        <v>118.2</v>
      </c>
    </row>
    <row r="5" spans="1:14" ht="15">
      <c r="A5" s="89">
        <f aca="true" t="shared" si="0" ref="A5:A39">(A4+1)</f>
        <v>2</v>
      </c>
      <c r="B5" s="136" t="s">
        <v>13</v>
      </c>
      <c r="C5" s="59" t="s">
        <v>5</v>
      </c>
      <c r="D5" s="128">
        <v>7</v>
      </c>
      <c r="E5" s="39">
        <v>15</v>
      </c>
      <c r="F5" s="38">
        <v>11</v>
      </c>
      <c r="G5" s="94">
        <f>(2*11.6)</f>
        <v>23.2</v>
      </c>
      <c r="H5" s="39">
        <f>(2*10.5)</f>
        <v>21</v>
      </c>
      <c r="I5" s="38">
        <v>10</v>
      </c>
      <c r="J5" s="38">
        <v>10</v>
      </c>
      <c r="K5" s="38">
        <v>8</v>
      </c>
      <c r="L5" s="38">
        <v>6</v>
      </c>
      <c r="M5" s="38">
        <v>6</v>
      </c>
      <c r="N5" s="57">
        <f>SUM(D5:M5)</f>
        <v>117.2</v>
      </c>
    </row>
    <row r="6" spans="1:14" ht="15">
      <c r="A6" s="89">
        <f t="shared" si="0"/>
        <v>3</v>
      </c>
      <c r="B6" s="136" t="s">
        <v>43</v>
      </c>
      <c r="C6" s="59" t="s">
        <v>5</v>
      </c>
      <c r="D6" s="128">
        <v>13</v>
      </c>
      <c r="E6" s="37">
        <v>5</v>
      </c>
      <c r="F6" s="38">
        <v>12</v>
      </c>
      <c r="G6" s="94">
        <f>(2*11.6)</f>
        <v>23.2</v>
      </c>
      <c r="H6" s="39">
        <f>(2*10.5)</f>
        <v>21</v>
      </c>
      <c r="I6" s="38">
        <v>15</v>
      </c>
      <c r="J6" s="38">
        <v>2</v>
      </c>
      <c r="K6" s="38">
        <v>4</v>
      </c>
      <c r="L6" s="38">
        <v>11</v>
      </c>
      <c r="M6" s="38">
        <v>7</v>
      </c>
      <c r="N6" s="57">
        <f>SUM(D6:M6)</f>
        <v>113.2</v>
      </c>
    </row>
    <row r="7" spans="1:14" ht="15">
      <c r="A7" s="89">
        <f t="shared" si="0"/>
        <v>4</v>
      </c>
      <c r="B7" s="138" t="s">
        <v>70</v>
      </c>
      <c r="C7" s="59" t="s">
        <v>5</v>
      </c>
      <c r="D7" s="108"/>
      <c r="E7" s="23">
        <v>6</v>
      </c>
      <c r="F7" s="5">
        <v>4</v>
      </c>
      <c r="G7" s="94">
        <f>(2*11.6)</f>
        <v>23.2</v>
      </c>
      <c r="H7" s="9">
        <v>4</v>
      </c>
      <c r="I7" s="10">
        <v>13</v>
      </c>
      <c r="J7" s="10">
        <v>19</v>
      </c>
      <c r="K7" s="10">
        <v>1</v>
      </c>
      <c r="L7" s="10">
        <v>14</v>
      </c>
      <c r="M7" s="10">
        <v>13</v>
      </c>
      <c r="N7" s="57">
        <f>SUM(D7:M7)</f>
        <v>97.2</v>
      </c>
    </row>
    <row r="8" spans="1:14" ht="15">
      <c r="A8" s="89">
        <f t="shared" si="0"/>
        <v>5</v>
      </c>
      <c r="B8" s="136" t="s">
        <v>44</v>
      </c>
      <c r="C8" s="59" t="s">
        <v>5</v>
      </c>
      <c r="D8" s="128">
        <v>11</v>
      </c>
      <c r="E8" s="37">
        <v>10</v>
      </c>
      <c r="F8" s="38">
        <v>20</v>
      </c>
      <c r="G8" s="94">
        <f>(2*11.6)</f>
        <v>23.2</v>
      </c>
      <c r="H8" s="39">
        <f>(2*10.5)</f>
        <v>21</v>
      </c>
      <c r="I8" s="38">
        <v>2</v>
      </c>
      <c r="J8" s="38">
        <v>4</v>
      </c>
      <c r="K8" s="38"/>
      <c r="L8" s="38"/>
      <c r="M8" s="38">
        <v>3</v>
      </c>
      <c r="N8" s="57">
        <f>SUM(D8:M8)</f>
        <v>94.2</v>
      </c>
    </row>
    <row r="9" spans="1:16" ht="15">
      <c r="A9" s="89">
        <f t="shared" si="0"/>
        <v>6</v>
      </c>
      <c r="B9" s="136" t="s">
        <v>49</v>
      </c>
      <c r="C9" s="59" t="s">
        <v>5</v>
      </c>
      <c r="D9" s="128">
        <v>5</v>
      </c>
      <c r="E9" s="50">
        <v>3</v>
      </c>
      <c r="F9" s="38">
        <v>17</v>
      </c>
      <c r="G9" s="94">
        <f>(2*11.6)</f>
        <v>23.2</v>
      </c>
      <c r="H9" s="39">
        <f>(2*10.5)</f>
        <v>21</v>
      </c>
      <c r="I9" s="43"/>
      <c r="J9" s="43">
        <v>9</v>
      </c>
      <c r="K9" s="43">
        <v>5</v>
      </c>
      <c r="L9" s="43">
        <v>2</v>
      </c>
      <c r="M9" s="43">
        <v>9</v>
      </c>
      <c r="N9" s="57">
        <f>SUM(D9:M9)</f>
        <v>94.2</v>
      </c>
      <c r="O9" s="149"/>
      <c r="P9" s="86"/>
    </row>
    <row r="10" spans="1:21" ht="15">
      <c r="A10" s="89">
        <f t="shared" si="0"/>
        <v>7</v>
      </c>
      <c r="B10" s="138" t="s">
        <v>73</v>
      </c>
      <c r="C10" s="62" t="s">
        <v>63</v>
      </c>
      <c r="D10" s="127"/>
      <c r="E10" s="8">
        <v>4</v>
      </c>
      <c r="F10" s="10">
        <v>1</v>
      </c>
      <c r="G10" s="94">
        <f>(2*11.6)</f>
        <v>23.2</v>
      </c>
      <c r="H10" s="39">
        <f>(2*10.5)</f>
        <v>21</v>
      </c>
      <c r="I10" s="5">
        <v>18</v>
      </c>
      <c r="J10" s="5">
        <v>14</v>
      </c>
      <c r="K10" s="5">
        <v>7</v>
      </c>
      <c r="L10" s="5"/>
      <c r="M10" s="5">
        <v>0</v>
      </c>
      <c r="N10" s="57">
        <f>SUM(D10:M10)</f>
        <v>88.2</v>
      </c>
      <c r="O10" s="149"/>
      <c r="P10" s="86"/>
      <c r="Q10" s="84"/>
      <c r="R10" s="84"/>
      <c r="S10" s="85"/>
      <c r="T10" s="86"/>
      <c r="U10" s="80"/>
    </row>
    <row r="11" spans="1:21" ht="15">
      <c r="A11" s="89">
        <f t="shared" si="0"/>
        <v>8</v>
      </c>
      <c r="B11" s="136" t="s">
        <v>42</v>
      </c>
      <c r="C11" s="59" t="s">
        <v>5</v>
      </c>
      <c r="D11" s="128">
        <v>15</v>
      </c>
      <c r="E11" s="37">
        <v>18</v>
      </c>
      <c r="F11" s="38">
        <v>13</v>
      </c>
      <c r="G11" s="94">
        <v>4</v>
      </c>
      <c r="H11" s="39">
        <v>0</v>
      </c>
      <c r="I11" s="38">
        <v>4</v>
      </c>
      <c r="J11" s="38">
        <v>12</v>
      </c>
      <c r="K11" s="38">
        <v>10</v>
      </c>
      <c r="L11" s="38">
        <v>3</v>
      </c>
      <c r="M11" s="38">
        <v>8</v>
      </c>
      <c r="N11" s="57">
        <f>SUM(D11:M11)</f>
        <v>87</v>
      </c>
      <c r="O11" s="149"/>
      <c r="P11" s="86"/>
      <c r="Q11" s="81"/>
      <c r="R11" s="81"/>
      <c r="S11" s="82"/>
      <c r="T11" s="83"/>
      <c r="U11" s="80"/>
    </row>
    <row r="12" spans="1:21" ht="15">
      <c r="A12" s="89">
        <f t="shared" si="0"/>
        <v>9</v>
      </c>
      <c r="B12" s="139" t="s">
        <v>88</v>
      </c>
      <c r="C12" s="62" t="s">
        <v>63</v>
      </c>
      <c r="D12" s="125"/>
      <c r="E12" s="23">
        <v>9</v>
      </c>
      <c r="F12" s="5"/>
      <c r="G12" s="94">
        <f>(2*11.6)</f>
        <v>23.2</v>
      </c>
      <c r="H12" s="39">
        <f>(2*10.5)</f>
        <v>21</v>
      </c>
      <c r="I12" s="25">
        <v>1</v>
      </c>
      <c r="J12" s="25"/>
      <c r="K12" s="25">
        <v>6</v>
      </c>
      <c r="L12" s="25"/>
      <c r="M12" s="25"/>
      <c r="N12" s="57">
        <f>SUM(D12:M12)</f>
        <v>60.2</v>
      </c>
      <c r="O12" s="149"/>
      <c r="P12" s="86"/>
      <c r="Q12" s="134"/>
      <c r="R12" s="84"/>
      <c r="S12" s="85"/>
      <c r="T12" s="86"/>
      <c r="U12" s="80"/>
    </row>
    <row r="13" spans="1:21" ht="15">
      <c r="A13" s="89">
        <f t="shared" si="0"/>
        <v>10</v>
      </c>
      <c r="B13" s="136" t="s">
        <v>12</v>
      </c>
      <c r="C13" s="59" t="s">
        <v>5</v>
      </c>
      <c r="D13" s="128">
        <v>4</v>
      </c>
      <c r="E13" s="37">
        <v>7</v>
      </c>
      <c r="F13" s="38">
        <v>2</v>
      </c>
      <c r="G13" s="94">
        <f>(2*11.6)</f>
        <v>23.2</v>
      </c>
      <c r="H13" s="39">
        <f>(2*10.5)</f>
        <v>21</v>
      </c>
      <c r="I13" s="38"/>
      <c r="J13" s="38"/>
      <c r="K13" s="38"/>
      <c r="L13" s="38"/>
      <c r="M13" s="38"/>
      <c r="N13" s="57">
        <f>SUM(D13:M13)</f>
        <v>57.2</v>
      </c>
      <c r="O13" s="149"/>
      <c r="P13" s="86"/>
      <c r="Q13" s="134"/>
      <c r="R13" s="84"/>
      <c r="S13" s="85"/>
      <c r="T13" s="86"/>
      <c r="U13" s="80"/>
    </row>
    <row r="14" spans="1:21" ht="15">
      <c r="A14" s="89">
        <f t="shared" si="0"/>
        <v>11</v>
      </c>
      <c r="B14" s="136" t="s">
        <v>18</v>
      </c>
      <c r="C14" s="59" t="s">
        <v>5</v>
      </c>
      <c r="D14" s="109">
        <v>20</v>
      </c>
      <c r="E14" s="37">
        <v>1</v>
      </c>
      <c r="F14" s="43">
        <v>6</v>
      </c>
      <c r="G14" s="94">
        <v>2</v>
      </c>
      <c r="H14" s="39">
        <f>(2*10.5)</f>
        <v>21</v>
      </c>
      <c r="I14" s="38"/>
      <c r="J14" s="38">
        <v>7</v>
      </c>
      <c r="K14" s="38"/>
      <c r="L14" s="38"/>
      <c r="M14" s="38"/>
      <c r="N14" s="57">
        <f>SUM(D14:M14)</f>
        <v>57</v>
      </c>
      <c r="O14" s="159"/>
      <c r="P14" s="86"/>
      <c r="Q14" s="134"/>
      <c r="R14" s="84"/>
      <c r="S14" s="85"/>
      <c r="T14" s="86"/>
      <c r="U14" s="80"/>
    </row>
    <row r="15" spans="1:21" ht="15">
      <c r="A15" s="89">
        <f t="shared" si="0"/>
        <v>12</v>
      </c>
      <c r="B15" s="136" t="s">
        <v>48</v>
      </c>
      <c r="C15" s="59" t="s">
        <v>5</v>
      </c>
      <c r="D15" s="109">
        <v>6</v>
      </c>
      <c r="E15" s="37">
        <v>8</v>
      </c>
      <c r="F15" s="38">
        <v>0</v>
      </c>
      <c r="G15" s="94"/>
      <c r="H15" s="39"/>
      <c r="I15" s="38">
        <v>9</v>
      </c>
      <c r="J15" s="38"/>
      <c r="K15" s="38">
        <v>15</v>
      </c>
      <c r="L15" s="38">
        <v>19</v>
      </c>
      <c r="M15" s="38"/>
      <c r="N15" s="57">
        <f>SUM(D15:M15)</f>
        <v>57</v>
      </c>
      <c r="O15" s="149"/>
      <c r="P15" s="86"/>
      <c r="Q15" s="134"/>
      <c r="R15" s="88"/>
      <c r="S15" s="85"/>
      <c r="T15" s="86"/>
      <c r="U15" s="80"/>
    </row>
    <row r="16" spans="1:21" ht="15">
      <c r="A16" s="89">
        <f t="shared" si="0"/>
        <v>13</v>
      </c>
      <c r="B16" s="138" t="s">
        <v>67</v>
      </c>
      <c r="C16" s="59" t="s">
        <v>6</v>
      </c>
      <c r="D16" s="106"/>
      <c r="E16" s="23"/>
      <c r="F16" s="25">
        <v>10</v>
      </c>
      <c r="G16" s="94">
        <f>(2*11.6)</f>
        <v>23.2</v>
      </c>
      <c r="H16" s="24">
        <v>6</v>
      </c>
      <c r="I16" s="25">
        <v>8</v>
      </c>
      <c r="J16" s="25">
        <v>8</v>
      </c>
      <c r="K16" s="25"/>
      <c r="L16" s="25">
        <v>1</v>
      </c>
      <c r="M16" s="25"/>
      <c r="N16" s="57">
        <f>SUM(D16:M16)</f>
        <v>56.2</v>
      </c>
      <c r="O16" s="149"/>
      <c r="P16" s="86"/>
      <c r="Q16" s="134"/>
      <c r="R16" s="81"/>
      <c r="S16" s="82"/>
      <c r="T16" s="83"/>
      <c r="U16" s="80"/>
    </row>
    <row r="17" spans="1:21" ht="15">
      <c r="A17" s="89">
        <f t="shared" si="0"/>
        <v>14</v>
      </c>
      <c r="B17" s="140" t="s">
        <v>66</v>
      </c>
      <c r="C17" s="59" t="s">
        <v>6</v>
      </c>
      <c r="D17" s="105"/>
      <c r="E17" s="39"/>
      <c r="F17" s="38">
        <v>15</v>
      </c>
      <c r="G17" s="96">
        <v>6</v>
      </c>
      <c r="H17" s="39">
        <f>(2*10.5)</f>
        <v>21</v>
      </c>
      <c r="I17" s="43">
        <v>5</v>
      </c>
      <c r="J17" s="43"/>
      <c r="K17" s="43"/>
      <c r="L17" s="43">
        <v>9</v>
      </c>
      <c r="M17" s="43"/>
      <c r="N17" s="57">
        <f>SUM(D17:M17)</f>
        <v>56</v>
      </c>
      <c r="O17" s="149"/>
      <c r="P17" s="86"/>
      <c r="Q17" s="134"/>
      <c r="R17" s="121"/>
      <c r="S17" s="85"/>
      <c r="T17" s="86"/>
      <c r="U17" s="80"/>
    </row>
    <row r="18" spans="1:18" ht="15">
      <c r="A18" s="89">
        <f t="shared" si="0"/>
        <v>15</v>
      </c>
      <c r="B18" s="138" t="s">
        <v>100</v>
      </c>
      <c r="C18" s="62" t="s">
        <v>63</v>
      </c>
      <c r="D18" s="54"/>
      <c r="E18" s="23"/>
      <c r="F18" s="5"/>
      <c r="G18" s="94">
        <f>(2*11.6)</f>
        <v>23.2</v>
      </c>
      <c r="H18" s="39">
        <f>(2*10.5)</f>
        <v>21</v>
      </c>
      <c r="I18" s="25"/>
      <c r="J18" s="25"/>
      <c r="K18" s="25"/>
      <c r="L18" s="25"/>
      <c r="M18" s="25"/>
      <c r="N18" s="57">
        <f>SUM(D18:M18)</f>
        <v>44.2</v>
      </c>
      <c r="O18" s="149"/>
      <c r="P18" s="86"/>
      <c r="Q18" s="134"/>
      <c r="R18" s="121"/>
    </row>
    <row r="19" spans="1:18" ht="15">
      <c r="A19" s="89">
        <f t="shared" si="0"/>
        <v>16</v>
      </c>
      <c r="B19" s="138" t="s">
        <v>68</v>
      </c>
      <c r="C19" s="30" t="s">
        <v>6</v>
      </c>
      <c r="D19" s="105"/>
      <c r="E19" s="8"/>
      <c r="F19" s="5">
        <v>8</v>
      </c>
      <c r="G19" s="97">
        <v>10</v>
      </c>
      <c r="H19" s="39">
        <f>(2*10.5)</f>
        <v>21</v>
      </c>
      <c r="I19" s="5"/>
      <c r="J19" s="5"/>
      <c r="K19" s="5"/>
      <c r="L19" s="5"/>
      <c r="M19" s="5"/>
      <c r="N19" s="57">
        <f>SUM(D19:M19)</f>
        <v>39</v>
      </c>
      <c r="O19" s="149"/>
      <c r="P19" s="86"/>
      <c r="Q19" s="134"/>
      <c r="R19" s="121"/>
    </row>
    <row r="20" spans="1:18" ht="15">
      <c r="A20" s="89">
        <f t="shared" si="0"/>
        <v>17</v>
      </c>
      <c r="B20" s="136" t="s">
        <v>47</v>
      </c>
      <c r="C20" s="59" t="s">
        <v>5</v>
      </c>
      <c r="D20" s="109">
        <v>8</v>
      </c>
      <c r="E20" s="37"/>
      <c r="F20" s="38">
        <v>9</v>
      </c>
      <c r="G20" s="94"/>
      <c r="H20" s="39"/>
      <c r="I20" s="38"/>
      <c r="J20" s="38">
        <v>16</v>
      </c>
      <c r="K20" s="38"/>
      <c r="L20" s="38"/>
      <c r="M20" s="38"/>
      <c r="N20" s="57">
        <f>SUM(D20:M20)</f>
        <v>33</v>
      </c>
      <c r="P20" s="133"/>
      <c r="Q20" s="134"/>
      <c r="R20" s="121"/>
    </row>
    <row r="21" spans="1:18" ht="15">
      <c r="A21" s="89">
        <f t="shared" si="0"/>
        <v>18</v>
      </c>
      <c r="B21" s="141" t="s">
        <v>101</v>
      </c>
      <c r="C21" s="62" t="s">
        <v>63</v>
      </c>
      <c r="D21" s="42"/>
      <c r="E21" s="6"/>
      <c r="F21" s="9"/>
      <c r="G21" s="100">
        <v>4</v>
      </c>
      <c r="H21" s="39">
        <f>(2*10.5)</f>
        <v>21</v>
      </c>
      <c r="I21" s="9"/>
      <c r="J21" s="9"/>
      <c r="K21" s="9"/>
      <c r="L21" s="9"/>
      <c r="M21" s="9"/>
      <c r="N21" s="57">
        <f>SUM(D21:M21)</f>
        <v>25</v>
      </c>
      <c r="P21" s="133"/>
      <c r="Q21" s="134"/>
      <c r="R21" s="121"/>
    </row>
    <row r="22" spans="1:18" ht="15">
      <c r="A22" s="89">
        <f t="shared" si="0"/>
        <v>19</v>
      </c>
      <c r="B22" s="136" t="s">
        <v>54</v>
      </c>
      <c r="C22" s="59" t="s">
        <v>6</v>
      </c>
      <c r="D22" s="43"/>
      <c r="E22" s="37"/>
      <c r="F22" s="38">
        <v>1</v>
      </c>
      <c r="G22" s="99"/>
      <c r="H22" s="39"/>
      <c r="I22" s="38">
        <v>3</v>
      </c>
      <c r="J22" s="38">
        <v>5</v>
      </c>
      <c r="K22" s="38"/>
      <c r="L22" s="38"/>
      <c r="M22" s="38">
        <v>16</v>
      </c>
      <c r="N22" s="57">
        <f>SUM(D22:M22)</f>
        <v>25</v>
      </c>
      <c r="P22" s="133"/>
      <c r="Q22" s="134"/>
      <c r="R22" s="121"/>
    </row>
    <row r="23" spans="1:18" ht="15">
      <c r="A23" s="89">
        <f t="shared" si="0"/>
        <v>20</v>
      </c>
      <c r="B23" s="137" t="s">
        <v>105</v>
      </c>
      <c r="C23" s="59" t="s">
        <v>6</v>
      </c>
      <c r="D23" s="6"/>
      <c r="E23" s="6"/>
      <c r="F23" s="9"/>
      <c r="G23" s="9"/>
      <c r="H23" s="9"/>
      <c r="I23" s="9">
        <v>7</v>
      </c>
      <c r="J23" s="9"/>
      <c r="K23" s="9">
        <v>12</v>
      </c>
      <c r="L23" s="9"/>
      <c r="M23" s="9"/>
      <c r="N23" s="57">
        <f>SUM(D23:M23)</f>
        <v>19</v>
      </c>
      <c r="P23" s="133"/>
      <c r="Q23" s="134"/>
      <c r="R23" s="121"/>
    </row>
    <row r="24" spans="1:18" ht="15">
      <c r="A24" s="89">
        <f t="shared" si="0"/>
        <v>21</v>
      </c>
      <c r="B24" s="136" t="s">
        <v>52</v>
      </c>
      <c r="C24" s="59" t="s">
        <v>21</v>
      </c>
      <c r="D24" s="109">
        <v>1</v>
      </c>
      <c r="E24" s="52">
        <v>11</v>
      </c>
      <c r="F24" s="53">
        <v>5</v>
      </c>
      <c r="G24" s="95"/>
      <c r="H24" s="50"/>
      <c r="I24" s="53"/>
      <c r="J24" s="53"/>
      <c r="K24" s="53"/>
      <c r="L24" s="53"/>
      <c r="M24" s="53"/>
      <c r="N24" s="57">
        <f>SUM(D24:M24)</f>
        <v>17</v>
      </c>
      <c r="P24" s="143"/>
      <c r="Q24" s="134"/>
      <c r="R24" s="121"/>
    </row>
    <row r="25" spans="1:21" ht="15">
      <c r="A25" s="89">
        <f t="shared" si="0"/>
        <v>22</v>
      </c>
      <c r="B25" s="145" t="s">
        <v>134</v>
      </c>
      <c r="C25" s="145" t="s">
        <v>11</v>
      </c>
      <c r="D25" s="115"/>
      <c r="E25" s="20"/>
      <c r="F25" s="20"/>
      <c r="G25" s="20"/>
      <c r="H25" s="20"/>
      <c r="I25" s="20"/>
      <c r="J25" s="20"/>
      <c r="K25" s="151"/>
      <c r="L25" s="146">
        <v>16</v>
      </c>
      <c r="M25" s="146"/>
      <c r="N25" s="57">
        <f>SUM(D25:M25)</f>
        <v>16</v>
      </c>
      <c r="O25" s="80"/>
      <c r="P25" s="133"/>
      <c r="Q25" s="134"/>
      <c r="R25" s="121"/>
      <c r="S25" s="85"/>
      <c r="T25" s="86"/>
      <c r="U25" s="80"/>
    </row>
    <row r="26" spans="1:21" ht="15">
      <c r="A26" s="89">
        <f t="shared" si="0"/>
        <v>23</v>
      </c>
      <c r="B26" s="138" t="s">
        <v>71</v>
      </c>
      <c r="C26" s="144" t="s">
        <v>72</v>
      </c>
      <c r="D26" s="110"/>
      <c r="E26" s="28"/>
      <c r="F26" s="31">
        <v>3</v>
      </c>
      <c r="G26" s="98">
        <v>8</v>
      </c>
      <c r="H26" s="32">
        <v>2</v>
      </c>
      <c r="I26" s="5"/>
      <c r="J26" s="5"/>
      <c r="K26" s="5"/>
      <c r="L26" s="5"/>
      <c r="M26" s="5"/>
      <c r="N26" s="57">
        <f>SUM(D26:M26)</f>
        <v>13</v>
      </c>
      <c r="O26" s="80"/>
      <c r="P26" s="133"/>
      <c r="Q26" s="134"/>
      <c r="R26" s="121"/>
      <c r="S26" s="80"/>
      <c r="T26" s="80"/>
      <c r="U26" s="80"/>
    </row>
    <row r="27" spans="1:21" ht="15">
      <c r="A27" s="89">
        <f t="shared" si="0"/>
        <v>24</v>
      </c>
      <c r="B27" s="136" t="s">
        <v>50</v>
      </c>
      <c r="C27" s="101" t="s">
        <v>10</v>
      </c>
      <c r="D27" s="109">
        <v>3</v>
      </c>
      <c r="E27" s="39">
        <v>2</v>
      </c>
      <c r="F27" s="38">
        <v>0</v>
      </c>
      <c r="G27" s="94"/>
      <c r="H27" s="39"/>
      <c r="I27" s="38">
        <v>6</v>
      </c>
      <c r="J27" s="38">
        <v>1</v>
      </c>
      <c r="K27" s="38"/>
      <c r="L27" s="38"/>
      <c r="M27" s="38"/>
      <c r="N27" s="57">
        <f>SUM(D27:M27)</f>
        <v>12</v>
      </c>
      <c r="O27" s="80"/>
      <c r="P27" s="84"/>
      <c r="Q27" s="124"/>
      <c r="R27" s="121"/>
      <c r="S27" s="85"/>
      <c r="T27" s="86"/>
      <c r="U27" s="80"/>
    </row>
    <row r="28" spans="1:18" ht="15">
      <c r="A28" s="89">
        <f t="shared" si="0"/>
        <v>25</v>
      </c>
      <c r="B28" s="132" t="s">
        <v>113</v>
      </c>
      <c r="C28" s="59" t="s">
        <v>6</v>
      </c>
      <c r="D28" s="115"/>
      <c r="E28" s="20"/>
      <c r="F28" s="20"/>
      <c r="G28" s="20"/>
      <c r="H28" s="20"/>
      <c r="I28" s="20"/>
      <c r="J28" s="142">
        <v>6</v>
      </c>
      <c r="K28" s="142">
        <v>2</v>
      </c>
      <c r="L28" s="142">
        <v>4</v>
      </c>
      <c r="M28" s="142">
        <v>0</v>
      </c>
      <c r="N28" s="57">
        <f>SUM(D28:M28)</f>
        <v>12</v>
      </c>
      <c r="Q28" s="124"/>
      <c r="R28" s="121"/>
    </row>
    <row r="29" spans="1:21" ht="15">
      <c r="A29" s="89">
        <f t="shared" si="0"/>
        <v>26</v>
      </c>
      <c r="B29" s="168" t="s">
        <v>123</v>
      </c>
      <c r="C29" s="59" t="s">
        <v>10</v>
      </c>
      <c r="D29" s="115"/>
      <c r="E29" s="20"/>
      <c r="F29" s="20"/>
      <c r="G29" s="20"/>
      <c r="H29" s="20"/>
      <c r="I29" s="20"/>
      <c r="J29" s="20"/>
      <c r="K29" s="20"/>
      <c r="L29" s="146">
        <v>12</v>
      </c>
      <c r="M29" s="146"/>
      <c r="N29" s="57">
        <f>SUM(D29:M29)</f>
        <v>12</v>
      </c>
      <c r="O29" s="80"/>
      <c r="P29" s="87"/>
      <c r="Q29" s="124"/>
      <c r="R29" s="121"/>
      <c r="S29" s="85"/>
      <c r="T29" s="86"/>
      <c r="U29" s="80"/>
    </row>
    <row r="30" spans="1:21" ht="15">
      <c r="A30" s="89">
        <f t="shared" si="0"/>
        <v>27</v>
      </c>
      <c r="B30" s="136" t="s">
        <v>45</v>
      </c>
      <c r="C30" s="58" t="s">
        <v>6</v>
      </c>
      <c r="D30" s="109">
        <v>10</v>
      </c>
      <c r="E30" s="37"/>
      <c r="F30" s="38">
        <v>0</v>
      </c>
      <c r="G30" s="94"/>
      <c r="H30" s="39"/>
      <c r="I30" s="38"/>
      <c r="J30" s="38"/>
      <c r="K30" s="38"/>
      <c r="L30" s="38"/>
      <c r="M30" s="38"/>
      <c r="N30" s="57">
        <f>SUM(D30:M30)</f>
        <v>10</v>
      </c>
      <c r="O30" s="80"/>
      <c r="P30" s="84"/>
      <c r="Q30" s="124"/>
      <c r="R30" s="121"/>
      <c r="S30" s="85"/>
      <c r="T30" s="86"/>
      <c r="U30" s="80"/>
    </row>
    <row r="31" spans="1:14" ht="15">
      <c r="A31" s="89">
        <f t="shared" si="0"/>
        <v>28</v>
      </c>
      <c r="B31" s="168" t="s">
        <v>119</v>
      </c>
      <c r="C31" s="59" t="s">
        <v>10</v>
      </c>
      <c r="D31" s="115"/>
      <c r="E31" s="20"/>
      <c r="F31" s="20"/>
      <c r="G31" s="20"/>
      <c r="H31" s="20"/>
      <c r="I31" s="20"/>
      <c r="J31" s="20"/>
      <c r="K31" s="151"/>
      <c r="L31" s="146">
        <v>5</v>
      </c>
      <c r="M31" s="146">
        <v>5</v>
      </c>
      <c r="N31" s="57">
        <f>SUM(D31:M31)</f>
        <v>10</v>
      </c>
    </row>
    <row r="32" spans="1:14" ht="15">
      <c r="A32" s="89">
        <f t="shared" si="0"/>
        <v>29</v>
      </c>
      <c r="B32" s="136" t="s">
        <v>46</v>
      </c>
      <c r="C32" s="59" t="s">
        <v>5</v>
      </c>
      <c r="D32" s="109">
        <v>9</v>
      </c>
      <c r="E32" s="37"/>
      <c r="F32" s="38">
        <v>0</v>
      </c>
      <c r="G32" s="94"/>
      <c r="H32" s="39"/>
      <c r="I32" s="38"/>
      <c r="J32" s="38"/>
      <c r="K32" s="38"/>
      <c r="L32" s="38"/>
      <c r="M32" s="38"/>
      <c r="N32" s="57">
        <f>SUM(D32:M32)</f>
        <v>9</v>
      </c>
    </row>
    <row r="33" spans="1:14" ht="15">
      <c r="A33" s="89">
        <f t="shared" si="0"/>
        <v>30</v>
      </c>
      <c r="B33" s="169" t="s">
        <v>135</v>
      </c>
      <c r="C33" s="145" t="s">
        <v>11</v>
      </c>
      <c r="D33" s="115"/>
      <c r="E33" s="20"/>
      <c r="F33" s="20"/>
      <c r="G33" s="20"/>
      <c r="H33" s="20"/>
      <c r="I33" s="20"/>
      <c r="J33" s="20"/>
      <c r="K33" s="151"/>
      <c r="L33" s="146">
        <v>8</v>
      </c>
      <c r="M33" s="146"/>
      <c r="N33" s="57">
        <f>SUM(D33:M33)</f>
        <v>8</v>
      </c>
    </row>
    <row r="34" spans="1:21" ht="15">
      <c r="A34" s="89">
        <f t="shared" si="0"/>
        <v>31</v>
      </c>
      <c r="B34" s="138" t="s">
        <v>69</v>
      </c>
      <c r="C34" s="4" t="s">
        <v>74</v>
      </c>
      <c r="D34" s="110"/>
      <c r="E34" s="31"/>
      <c r="F34" s="4">
        <v>7</v>
      </c>
      <c r="G34" s="98"/>
      <c r="H34" s="24"/>
      <c r="I34" s="29"/>
      <c r="J34" s="29"/>
      <c r="K34" s="29"/>
      <c r="L34" s="29"/>
      <c r="M34" s="29"/>
      <c r="N34" s="57">
        <f>SUM(D34:M34)</f>
        <v>7</v>
      </c>
      <c r="O34" s="80"/>
      <c r="P34" s="84"/>
      <c r="Q34" s="84"/>
      <c r="R34" s="84"/>
      <c r="S34" s="85"/>
      <c r="T34" s="86"/>
      <c r="U34" s="80"/>
    </row>
    <row r="35" spans="1:21" ht="15">
      <c r="A35" s="89">
        <f t="shared" si="0"/>
        <v>32</v>
      </c>
      <c r="B35" s="169" t="s">
        <v>136</v>
      </c>
      <c r="C35" s="145" t="s">
        <v>11</v>
      </c>
      <c r="D35" s="115"/>
      <c r="E35" s="20"/>
      <c r="F35" s="20"/>
      <c r="G35" s="20"/>
      <c r="H35" s="20"/>
      <c r="I35" s="20"/>
      <c r="J35" s="20"/>
      <c r="K35" s="151"/>
      <c r="L35" s="146">
        <v>7</v>
      </c>
      <c r="M35" s="146"/>
      <c r="N35" s="57">
        <f>SUM(D35:M35)</f>
        <v>7</v>
      </c>
      <c r="O35" s="80"/>
      <c r="P35" s="80"/>
      <c r="Q35" s="80"/>
      <c r="R35" s="80"/>
      <c r="S35" s="80"/>
      <c r="T35" s="80"/>
      <c r="U35" s="80"/>
    </row>
    <row r="36" spans="1:21" ht="15">
      <c r="A36" s="89">
        <f t="shared" si="0"/>
        <v>33</v>
      </c>
      <c r="B36" s="135" t="s">
        <v>114</v>
      </c>
      <c r="C36" s="135" t="s">
        <v>115</v>
      </c>
      <c r="D36" s="6"/>
      <c r="E36" s="6"/>
      <c r="F36" s="9"/>
      <c r="G36" s="9"/>
      <c r="H36" s="9"/>
      <c r="I36" s="9"/>
      <c r="J36" s="9">
        <v>3</v>
      </c>
      <c r="K36" s="9"/>
      <c r="L36" s="9"/>
      <c r="M36" s="9"/>
      <c r="N36" s="57">
        <f>SUM(D36:M36)</f>
        <v>3</v>
      </c>
      <c r="O36" s="80"/>
      <c r="P36" s="80"/>
      <c r="Q36" s="80"/>
      <c r="R36" s="80"/>
      <c r="S36" s="80"/>
      <c r="T36" s="80"/>
      <c r="U36" s="80"/>
    </row>
    <row r="37" spans="1:14" ht="15">
      <c r="A37" s="89">
        <f t="shared" si="0"/>
        <v>34</v>
      </c>
      <c r="B37" s="148" t="s">
        <v>128</v>
      </c>
      <c r="C37" s="148" t="s">
        <v>129</v>
      </c>
      <c r="D37" s="115"/>
      <c r="E37" s="20"/>
      <c r="F37" s="20"/>
      <c r="G37" s="20"/>
      <c r="H37" s="20"/>
      <c r="I37" s="20"/>
      <c r="J37" s="20"/>
      <c r="K37" s="146">
        <v>3</v>
      </c>
      <c r="L37" s="146"/>
      <c r="M37" s="146"/>
      <c r="N37" s="57">
        <f>SUM(D37:M37)</f>
        <v>3</v>
      </c>
    </row>
    <row r="38" spans="1:14" ht="15">
      <c r="A38" s="89">
        <f t="shared" si="0"/>
        <v>35</v>
      </c>
      <c r="B38" s="170" t="s">
        <v>51</v>
      </c>
      <c r="C38" s="59" t="s">
        <v>6</v>
      </c>
      <c r="D38" s="109">
        <v>2</v>
      </c>
      <c r="E38" s="39"/>
      <c r="F38" s="38">
        <v>0</v>
      </c>
      <c r="G38" s="94"/>
      <c r="H38" s="39"/>
      <c r="I38" s="38"/>
      <c r="J38" s="38"/>
      <c r="K38" s="38"/>
      <c r="L38" s="38"/>
      <c r="M38" s="38"/>
      <c r="N38" s="57">
        <f>SUM(D38:M38)</f>
        <v>2</v>
      </c>
    </row>
    <row r="39" spans="1:14" ht="15">
      <c r="A39" s="89">
        <f t="shared" si="0"/>
        <v>36</v>
      </c>
      <c r="B39" s="136" t="s">
        <v>53</v>
      </c>
      <c r="C39" s="59" t="s">
        <v>61</v>
      </c>
      <c r="D39" s="109">
        <v>1</v>
      </c>
      <c r="E39" s="37"/>
      <c r="F39" s="38">
        <v>0</v>
      </c>
      <c r="G39" s="99"/>
      <c r="H39" s="39"/>
      <c r="I39" s="38"/>
      <c r="J39" s="38"/>
      <c r="K39" s="38"/>
      <c r="L39" s="38"/>
      <c r="M39" s="38"/>
      <c r="N39" s="57">
        <f>SUM(D39:M39)</f>
        <v>1</v>
      </c>
    </row>
    <row r="42" ht="12.75">
      <c r="B42" s="102"/>
    </row>
    <row r="43" ht="12.75">
      <c r="B43" s="102"/>
    </row>
    <row r="44" ht="12.75">
      <c r="B44" s="102"/>
    </row>
    <row r="45" ht="12.75">
      <c r="B45" s="102"/>
    </row>
    <row r="46" ht="12.75">
      <c r="B46" s="102"/>
    </row>
    <row r="47" ht="12.75">
      <c r="B47" s="102"/>
    </row>
    <row r="48" ht="12.75">
      <c r="B48" s="102"/>
    </row>
    <row r="49" ht="12.75">
      <c r="B49" s="102"/>
    </row>
    <row r="50" ht="12.75">
      <c r="B50" s="102"/>
    </row>
    <row r="51" ht="12.75">
      <c r="B51" s="102"/>
    </row>
    <row r="52" ht="12.75">
      <c r="B52" s="103"/>
    </row>
    <row r="53" ht="12.75">
      <c r="B53" s="102"/>
    </row>
    <row r="54" ht="12.75">
      <c r="B54" s="102"/>
    </row>
  </sheetData>
  <sheetProtection/>
  <mergeCells count="2">
    <mergeCell ref="A1:C1"/>
    <mergeCell ref="A2:C2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6.421875" style="3" customWidth="1"/>
    <col min="2" max="2" width="34.8515625" style="3" bestFit="1" customWidth="1"/>
    <col min="3" max="3" width="14.140625" style="3" bestFit="1" customWidth="1"/>
    <col min="4" max="4" width="14.140625" style="13" customWidth="1"/>
    <col min="5" max="5" width="15.8515625" style="3" customWidth="1"/>
    <col min="6" max="6" width="18.28125" style="3" customWidth="1"/>
    <col min="7" max="7" width="15.8515625" style="3" customWidth="1"/>
    <col min="8" max="8" width="13.8515625" style="3" customWidth="1"/>
    <col min="9" max="9" width="14.8515625" style="3" bestFit="1" customWidth="1"/>
    <col min="10" max="13" width="14.8515625" style="3" customWidth="1"/>
    <col min="14" max="14" width="20.00390625" style="3" customWidth="1"/>
    <col min="15" max="15" width="12.00390625" style="3" bestFit="1" customWidth="1"/>
    <col min="16" max="16" width="34.00390625" style="3" customWidth="1"/>
    <col min="17" max="16384" width="9.140625" style="3" customWidth="1"/>
  </cols>
  <sheetData>
    <row r="1" spans="1:14" ht="12.75">
      <c r="A1" s="178" t="s">
        <v>24</v>
      </c>
      <c r="B1" s="178"/>
      <c r="C1" s="178"/>
      <c r="D1" s="1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">
      <c r="A2" s="179" t="s">
        <v>3</v>
      </c>
      <c r="B2" s="180"/>
      <c r="C2" s="181"/>
      <c r="D2" s="45" t="s">
        <v>22</v>
      </c>
      <c r="E2" s="60" t="s">
        <v>23</v>
      </c>
      <c r="F2" s="70" t="s">
        <v>62</v>
      </c>
      <c r="G2" s="91" t="s">
        <v>96</v>
      </c>
      <c r="H2" s="91" t="s">
        <v>96</v>
      </c>
      <c r="I2" s="123" t="s">
        <v>104</v>
      </c>
      <c r="J2" s="131" t="s">
        <v>112</v>
      </c>
      <c r="K2" s="150" t="s">
        <v>117</v>
      </c>
      <c r="L2" s="166" t="s">
        <v>132</v>
      </c>
      <c r="M2" s="186" t="s">
        <v>140</v>
      </c>
      <c r="N2" s="116" t="s">
        <v>20</v>
      </c>
      <c r="O2" s="11" t="s">
        <v>141</v>
      </c>
    </row>
    <row r="3" spans="1:15" s="80" customFormat="1" ht="15">
      <c r="A3" s="1" t="s">
        <v>2</v>
      </c>
      <c r="B3" s="1" t="s">
        <v>0</v>
      </c>
      <c r="C3" s="1" t="s">
        <v>1</v>
      </c>
      <c r="D3" s="115">
        <v>40978</v>
      </c>
      <c r="E3" s="20">
        <v>40999</v>
      </c>
      <c r="F3" s="20">
        <v>41034</v>
      </c>
      <c r="G3" s="20">
        <v>41083</v>
      </c>
      <c r="H3" s="20">
        <v>41084</v>
      </c>
      <c r="I3" s="20">
        <v>41139</v>
      </c>
      <c r="J3" s="20">
        <v>41167</v>
      </c>
      <c r="K3" s="151">
        <v>41181</v>
      </c>
      <c r="L3" s="151">
        <v>41192</v>
      </c>
      <c r="M3" s="151">
        <v>41244</v>
      </c>
      <c r="N3" s="33"/>
      <c r="O3" s="12"/>
    </row>
    <row r="4" spans="1:15" s="80" customFormat="1" ht="15">
      <c r="A4" s="1">
        <v>1</v>
      </c>
      <c r="B4" s="59" t="s">
        <v>89</v>
      </c>
      <c r="C4" s="59" t="s">
        <v>5</v>
      </c>
      <c r="D4" s="109">
        <v>5</v>
      </c>
      <c r="E4" s="37">
        <v>11</v>
      </c>
      <c r="F4" s="38">
        <v>17</v>
      </c>
      <c r="G4" s="39">
        <v>16</v>
      </c>
      <c r="H4" s="39">
        <f>(2*7.4)</f>
        <v>14.8</v>
      </c>
      <c r="I4" s="38">
        <v>17</v>
      </c>
      <c r="J4" s="38">
        <v>5</v>
      </c>
      <c r="K4" s="38">
        <v>10</v>
      </c>
      <c r="L4" s="38">
        <v>11</v>
      </c>
      <c r="M4" s="38">
        <v>11</v>
      </c>
      <c r="N4" s="117">
        <f>(5+17)</f>
        <v>22</v>
      </c>
      <c r="O4" s="57">
        <f>SUM(D4:N4)</f>
        <v>139.8</v>
      </c>
    </row>
    <row r="5" spans="1:15" s="80" customFormat="1" ht="15">
      <c r="A5" s="46">
        <f>(A4+1)</f>
        <v>2</v>
      </c>
      <c r="B5" s="59" t="s">
        <v>102</v>
      </c>
      <c r="C5" s="59" t="s">
        <v>6</v>
      </c>
      <c r="D5" s="109">
        <v>9</v>
      </c>
      <c r="E5" s="37">
        <v>4</v>
      </c>
      <c r="F5" s="38">
        <v>14</v>
      </c>
      <c r="G5" s="39">
        <v>16</v>
      </c>
      <c r="H5" s="39">
        <f>(2*7.4)</f>
        <v>14.8</v>
      </c>
      <c r="I5" s="38">
        <v>8</v>
      </c>
      <c r="J5" s="38">
        <v>2</v>
      </c>
      <c r="K5" s="38">
        <v>5</v>
      </c>
      <c r="L5" s="38">
        <v>8</v>
      </c>
      <c r="M5" s="38">
        <v>6</v>
      </c>
      <c r="N5" s="118">
        <f>+(5+10)</f>
        <v>15</v>
      </c>
      <c r="O5" s="57">
        <f>SUM(D5:N5)</f>
        <v>101.8</v>
      </c>
    </row>
    <row r="6" spans="1:15" s="80" customFormat="1" ht="15">
      <c r="A6" s="7">
        <f>SUM(A5+1)</f>
        <v>3</v>
      </c>
      <c r="B6" s="59" t="s">
        <v>38</v>
      </c>
      <c r="C6" s="59" t="s">
        <v>6</v>
      </c>
      <c r="D6" s="109">
        <v>6</v>
      </c>
      <c r="E6" s="37">
        <v>6</v>
      </c>
      <c r="F6" s="38">
        <v>9</v>
      </c>
      <c r="G6" s="39">
        <v>16</v>
      </c>
      <c r="H6" s="39">
        <f>(2*7.4)</f>
        <v>14.8</v>
      </c>
      <c r="I6" s="38">
        <v>5</v>
      </c>
      <c r="J6" s="38">
        <v>13</v>
      </c>
      <c r="K6" s="38">
        <v>15</v>
      </c>
      <c r="L6" s="38">
        <v>7</v>
      </c>
      <c r="M6" s="38">
        <v>3</v>
      </c>
      <c r="N6" s="117">
        <v>5</v>
      </c>
      <c r="O6" s="57">
        <f>SUM(D6:N6)</f>
        <v>99.8</v>
      </c>
    </row>
    <row r="7" spans="1:15" s="80" customFormat="1" ht="15">
      <c r="A7" s="7">
        <f aca="true" t="shared" si="0" ref="A7:A24">SUM(A6+1)</f>
        <v>4</v>
      </c>
      <c r="B7" s="59" t="s">
        <v>35</v>
      </c>
      <c r="C7" s="59" t="s">
        <v>5</v>
      </c>
      <c r="D7" s="109">
        <v>13</v>
      </c>
      <c r="E7" s="37">
        <v>1</v>
      </c>
      <c r="F7" s="43">
        <v>12</v>
      </c>
      <c r="G7" s="39">
        <v>16</v>
      </c>
      <c r="H7" s="39">
        <f>(2*7.4)</f>
        <v>14.8</v>
      </c>
      <c r="I7" s="38">
        <v>9</v>
      </c>
      <c r="J7" s="38">
        <v>4</v>
      </c>
      <c r="K7" s="38">
        <v>8</v>
      </c>
      <c r="L7" s="38">
        <v>4</v>
      </c>
      <c r="M7" s="38">
        <v>5</v>
      </c>
      <c r="N7" s="118">
        <v>5</v>
      </c>
      <c r="O7" s="57">
        <f>SUM(D7:N7)</f>
        <v>91.8</v>
      </c>
    </row>
    <row r="8" spans="1:15" s="80" customFormat="1" ht="15">
      <c r="A8" s="7">
        <f t="shared" si="0"/>
        <v>5</v>
      </c>
      <c r="B8" s="59" t="s">
        <v>34</v>
      </c>
      <c r="C8" s="59" t="s">
        <v>116</v>
      </c>
      <c r="D8" s="109">
        <v>16</v>
      </c>
      <c r="E8" s="37">
        <v>14</v>
      </c>
      <c r="F8" s="43">
        <v>0</v>
      </c>
      <c r="G8" s="39">
        <v>16</v>
      </c>
      <c r="H8" s="39">
        <f>(2*7.4)</f>
        <v>14.8</v>
      </c>
      <c r="I8" s="38">
        <v>1</v>
      </c>
      <c r="J8" s="38">
        <v>10</v>
      </c>
      <c r="K8" s="38">
        <v>7</v>
      </c>
      <c r="L8" s="38"/>
      <c r="M8" s="38">
        <v>4</v>
      </c>
      <c r="N8" s="118">
        <v>5</v>
      </c>
      <c r="O8" s="57">
        <f>SUM(D8:N8)</f>
        <v>87.8</v>
      </c>
    </row>
    <row r="9" spans="1:15" s="80" customFormat="1" ht="15">
      <c r="A9" s="7">
        <f t="shared" si="0"/>
        <v>6</v>
      </c>
      <c r="B9" s="90" t="s">
        <v>95</v>
      </c>
      <c r="C9" s="48" t="s">
        <v>6</v>
      </c>
      <c r="D9" s="105"/>
      <c r="E9" s="39">
        <v>9</v>
      </c>
      <c r="F9" s="38">
        <v>5</v>
      </c>
      <c r="G9" s="39">
        <v>16</v>
      </c>
      <c r="H9" s="39">
        <f>(2*7.4)</f>
        <v>14.8</v>
      </c>
      <c r="I9" s="38">
        <v>7</v>
      </c>
      <c r="J9" s="38"/>
      <c r="K9" s="38"/>
      <c r="L9" s="38">
        <v>11</v>
      </c>
      <c r="M9" s="38">
        <v>9</v>
      </c>
      <c r="N9" s="117">
        <v>5</v>
      </c>
      <c r="O9" s="57">
        <f>SUM(D9:N9)</f>
        <v>76.8</v>
      </c>
    </row>
    <row r="10" spans="1:15" s="80" customFormat="1" ht="15">
      <c r="A10" s="7">
        <f t="shared" si="0"/>
        <v>7</v>
      </c>
      <c r="B10" s="61" t="s">
        <v>99</v>
      </c>
      <c r="C10" s="30" t="s">
        <v>6</v>
      </c>
      <c r="D10" s="106"/>
      <c r="E10" s="37"/>
      <c r="F10" s="38"/>
      <c r="G10" s="39">
        <v>16</v>
      </c>
      <c r="H10" s="39">
        <f>(2*7.4)</f>
        <v>14.8</v>
      </c>
      <c r="I10" s="38">
        <v>12</v>
      </c>
      <c r="J10" s="38"/>
      <c r="K10" s="38"/>
      <c r="L10" s="38"/>
      <c r="M10" s="38"/>
      <c r="N10" s="117">
        <v>5</v>
      </c>
      <c r="O10" s="57">
        <f>SUM(D10:N10)</f>
        <v>47.8</v>
      </c>
    </row>
    <row r="11" spans="1:17" s="80" customFormat="1" ht="15">
      <c r="A11" s="7">
        <f t="shared" si="0"/>
        <v>8</v>
      </c>
      <c r="B11" s="59" t="s">
        <v>17</v>
      </c>
      <c r="C11" s="59" t="s">
        <v>5</v>
      </c>
      <c r="D11" s="109">
        <v>11</v>
      </c>
      <c r="E11" s="37">
        <v>2</v>
      </c>
      <c r="F11" s="38">
        <v>0</v>
      </c>
      <c r="G11" s="39">
        <v>2</v>
      </c>
      <c r="H11" s="39">
        <f>(2*7.4)</f>
        <v>14.8</v>
      </c>
      <c r="I11" s="38">
        <v>2</v>
      </c>
      <c r="J11" s="38">
        <v>1</v>
      </c>
      <c r="K11" s="38">
        <v>4</v>
      </c>
      <c r="L11" s="38">
        <v>5</v>
      </c>
      <c r="M11" s="38"/>
      <c r="N11" s="5"/>
      <c r="O11" s="57">
        <f>SUM(D11:N11)</f>
        <v>41.8</v>
      </c>
      <c r="P11" s="192"/>
      <c r="Q11" s="147"/>
    </row>
    <row r="12" spans="1:17" s="80" customFormat="1" ht="15">
      <c r="A12" s="7">
        <f t="shared" si="0"/>
        <v>9</v>
      </c>
      <c r="B12" s="59" t="s">
        <v>36</v>
      </c>
      <c r="C12" s="59" t="s">
        <v>5</v>
      </c>
      <c r="D12" s="109">
        <v>8</v>
      </c>
      <c r="E12" s="37">
        <v>3</v>
      </c>
      <c r="F12" s="38">
        <v>6</v>
      </c>
      <c r="G12" s="39">
        <v>4</v>
      </c>
      <c r="H12" s="39">
        <v>2</v>
      </c>
      <c r="I12" s="38">
        <v>10</v>
      </c>
      <c r="J12" s="38"/>
      <c r="K12" s="38"/>
      <c r="L12" s="38"/>
      <c r="M12" s="38"/>
      <c r="N12" s="34"/>
      <c r="O12" s="57">
        <f>SUM(D12:N12)</f>
        <v>33</v>
      </c>
      <c r="P12" s="193"/>
      <c r="Q12" s="86"/>
    </row>
    <row r="13" spans="1:17" s="80" customFormat="1" ht="15">
      <c r="A13" s="7">
        <f t="shared" si="0"/>
        <v>10</v>
      </c>
      <c r="B13" s="59" t="s">
        <v>40</v>
      </c>
      <c r="C13" s="59" t="s">
        <v>11</v>
      </c>
      <c r="D13" s="43"/>
      <c r="E13" s="50"/>
      <c r="F13" s="38">
        <v>4</v>
      </c>
      <c r="G13" s="42"/>
      <c r="H13" s="42"/>
      <c r="I13" s="43">
        <v>3</v>
      </c>
      <c r="J13" s="43">
        <v>8</v>
      </c>
      <c r="K13" s="43"/>
      <c r="L13" s="43">
        <v>3</v>
      </c>
      <c r="M13" s="43">
        <v>14</v>
      </c>
      <c r="N13" s="40"/>
      <c r="O13" s="57">
        <f>SUM(D13:N13)</f>
        <v>32</v>
      </c>
      <c r="P13" s="193"/>
      <c r="Q13" s="86"/>
    </row>
    <row r="14" spans="1:17" s="80" customFormat="1" ht="15">
      <c r="A14" s="7">
        <f t="shared" si="0"/>
        <v>11</v>
      </c>
      <c r="B14" s="59" t="s">
        <v>37</v>
      </c>
      <c r="C14" s="59" t="s">
        <v>6</v>
      </c>
      <c r="D14" s="109">
        <v>7</v>
      </c>
      <c r="E14" s="37">
        <v>5</v>
      </c>
      <c r="F14" s="38">
        <v>8</v>
      </c>
      <c r="G14" s="39">
        <v>6</v>
      </c>
      <c r="H14" s="39">
        <v>4</v>
      </c>
      <c r="I14" s="38"/>
      <c r="J14" s="38"/>
      <c r="K14" s="38"/>
      <c r="L14" s="38"/>
      <c r="M14" s="38"/>
      <c r="N14" s="34"/>
      <c r="O14" s="57">
        <f>SUM(D14:N14)</f>
        <v>30</v>
      </c>
      <c r="P14" s="193"/>
      <c r="Q14" s="86"/>
    </row>
    <row r="15" spans="1:17" s="80" customFormat="1" ht="15">
      <c r="A15" s="7">
        <f t="shared" si="0"/>
        <v>12</v>
      </c>
      <c r="B15" s="61" t="s">
        <v>16</v>
      </c>
      <c r="C15" s="59" t="s">
        <v>5</v>
      </c>
      <c r="D15" s="115"/>
      <c r="E15" s="20"/>
      <c r="F15" s="20"/>
      <c r="G15" s="20"/>
      <c r="H15" s="20"/>
      <c r="I15" s="20"/>
      <c r="J15" s="146">
        <v>6</v>
      </c>
      <c r="K15" s="146">
        <v>12</v>
      </c>
      <c r="L15" s="146"/>
      <c r="M15" s="146">
        <v>7</v>
      </c>
      <c r="N15" s="33"/>
      <c r="O15" s="57">
        <f>SUM(D15:N15)</f>
        <v>25</v>
      </c>
      <c r="P15" s="193"/>
      <c r="Q15" s="86"/>
    </row>
    <row r="16" spans="1:17" s="80" customFormat="1" ht="15">
      <c r="A16" s="7">
        <f t="shared" si="0"/>
        <v>13</v>
      </c>
      <c r="B16" s="59" t="s">
        <v>90</v>
      </c>
      <c r="C16" s="59" t="s">
        <v>6</v>
      </c>
      <c r="D16" s="109">
        <v>4</v>
      </c>
      <c r="E16" s="39">
        <v>7</v>
      </c>
      <c r="F16" s="38">
        <v>10</v>
      </c>
      <c r="G16" s="39"/>
      <c r="H16" s="39"/>
      <c r="I16" s="38"/>
      <c r="J16" s="38"/>
      <c r="K16" s="38"/>
      <c r="L16" s="38"/>
      <c r="M16" s="38"/>
      <c r="N16" s="40"/>
      <c r="O16" s="57">
        <f>SUM(D16:N16)</f>
        <v>21</v>
      </c>
      <c r="P16" s="193"/>
      <c r="Q16" s="86"/>
    </row>
    <row r="17" spans="1:17" s="80" customFormat="1" ht="15">
      <c r="A17" s="7">
        <f t="shared" si="0"/>
        <v>14</v>
      </c>
      <c r="B17" s="171" t="s">
        <v>137</v>
      </c>
      <c r="C17" s="171" t="s">
        <v>138</v>
      </c>
      <c r="D17" s="115"/>
      <c r="E17" s="20"/>
      <c r="F17" s="20"/>
      <c r="G17" s="20"/>
      <c r="H17" s="20"/>
      <c r="I17" s="20"/>
      <c r="J17" s="20"/>
      <c r="K17" s="151"/>
      <c r="L17" s="146">
        <v>15</v>
      </c>
      <c r="M17" s="146"/>
      <c r="N17" s="33"/>
      <c r="O17" s="57">
        <f>SUM(D17:N17)</f>
        <v>15</v>
      </c>
      <c r="P17" s="193"/>
      <c r="Q17" s="86"/>
    </row>
    <row r="18" spans="1:17" s="80" customFormat="1" ht="15">
      <c r="A18" s="7">
        <f t="shared" si="0"/>
        <v>15</v>
      </c>
      <c r="B18" s="130" t="s">
        <v>106</v>
      </c>
      <c r="C18" s="59" t="s">
        <v>5</v>
      </c>
      <c r="D18" s="105"/>
      <c r="E18" s="37"/>
      <c r="F18" s="38"/>
      <c r="G18" s="39"/>
      <c r="H18" s="39"/>
      <c r="I18" s="38">
        <v>14</v>
      </c>
      <c r="J18" s="38"/>
      <c r="K18" s="38"/>
      <c r="L18" s="38"/>
      <c r="M18" s="38"/>
      <c r="N18" s="40"/>
      <c r="O18" s="57">
        <f>SUM(D18:N18)</f>
        <v>14</v>
      </c>
      <c r="P18" s="193"/>
      <c r="Q18" s="86"/>
    </row>
    <row r="19" spans="1:17" s="80" customFormat="1" ht="15">
      <c r="A19" s="7">
        <f t="shared" si="0"/>
        <v>16</v>
      </c>
      <c r="B19" s="157" t="s">
        <v>127</v>
      </c>
      <c r="C19" s="59" t="s">
        <v>6</v>
      </c>
      <c r="D19" s="105"/>
      <c r="E19" s="39"/>
      <c r="F19" s="38"/>
      <c r="G19" s="42"/>
      <c r="H19" s="42"/>
      <c r="I19" s="43"/>
      <c r="J19" s="43">
        <v>3</v>
      </c>
      <c r="K19" s="43">
        <v>3</v>
      </c>
      <c r="L19" s="43">
        <v>6</v>
      </c>
      <c r="M19" s="43">
        <v>1</v>
      </c>
      <c r="N19" s="40"/>
      <c r="O19" s="57">
        <f>SUM(D19:N19)</f>
        <v>13</v>
      </c>
      <c r="P19" s="193"/>
      <c r="Q19" s="86"/>
    </row>
    <row r="20" spans="1:17" s="80" customFormat="1" ht="15">
      <c r="A20" s="7">
        <f t="shared" si="0"/>
        <v>17</v>
      </c>
      <c r="B20" s="129" t="s">
        <v>105</v>
      </c>
      <c r="C20" s="47" t="s">
        <v>108</v>
      </c>
      <c r="D20" s="106"/>
      <c r="E20" s="37"/>
      <c r="F20" s="38"/>
      <c r="G20" s="39"/>
      <c r="H20" s="39"/>
      <c r="I20" s="38">
        <v>6</v>
      </c>
      <c r="J20" s="38"/>
      <c r="K20" s="38">
        <v>6</v>
      </c>
      <c r="L20" s="38"/>
      <c r="M20" s="38"/>
      <c r="N20" s="40"/>
      <c r="O20" s="57">
        <f>SUM(D20:N20)</f>
        <v>12</v>
      </c>
      <c r="P20" s="193"/>
      <c r="Q20" s="86"/>
    </row>
    <row r="21" spans="1:17" ht="15">
      <c r="A21" s="7">
        <f t="shared" si="0"/>
        <v>18</v>
      </c>
      <c r="B21" s="59" t="s">
        <v>39</v>
      </c>
      <c r="C21" s="59" t="s">
        <v>19</v>
      </c>
      <c r="D21" s="43"/>
      <c r="E21" s="37"/>
      <c r="F21" s="38">
        <v>7</v>
      </c>
      <c r="G21" s="39"/>
      <c r="H21" s="39"/>
      <c r="I21" s="38"/>
      <c r="J21" s="38"/>
      <c r="K21" s="38"/>
      <c r="L21" s="38"/>
      <c r="M21" s="38"/>
      <c r="N21" s="40"/>
      <c r="O21" s="57">
        <f>SUM(D21:N21)</f>
        <v>7</v>
      </c>
      <c r="P21" s="193"/>
      <c r="Q21" s="86"/>
    </row>
    <row r="22" spans="1:17" ht="15">
      <c r="A22" s="7">
        <f t="shared" si="0"/>
        <v>19</v>
      </c>
      <c r="B22" s="129" t="s">
        <v>107</v>
      </c>
      <c r="C22" s="59" t="s">
        <v>5</v>
      </c>
      <c r="D22" s="48"/>
      <c r="E22" s="47"/>
      <c r="F22" s="47"/>
      <c r="G22" s="49"/>
      <c r="H22" s="49"/>
      <c r="I22" s="49">
        <v>4</v>
      </c>
      <c r="J22" s="49"/>
      <c r="K22" s="49"/>
      <c r="L22" s="49"/>
      <c r="M22" s="49"/>
      <c r="N22" s="51"/>
      <c r="O22" s="57">
        <f>SUM(D22:N22)</f>
        <v>4</v>
      </c>
      <c r="P22" s="193"/>
      <c r="Q22" s="86"/>
    </row>
    <row r="23" spans="1:17" ht="15">
      <c r="A23" s="7">
        <f t="shared" si="0"/>
        <v>20</v>
      </c>
      <c r="B23" s="168" t="s">
        <v>120</v>
      </c>
      <c r="C23" s="15" t="s">
        <v>6</v>
      </c>
      <c r="D23" s="115"/>
      <c r="E23" s="20"/>
      <c r="F23" s="20"/>
      <c r="G23" s="20"/>
      <c r="H23" s="20"/>
      <c r="I23" s="20"/>
      <c r="J23" s="20"/>
      <c r="K23" s="151"/>
      <c r="L23" s="191"/>
      <c r="M23" s="191">
        <v>2</v>
      </c>
      <c r="N23" s="191"/>
      <c r="O23" s="57">
        <f>SUM(D23:N23)</f>
        <v>2</v>
      </c>
      <c r="P23" s="193"/>
      <c r="Q23" s="147"/>
    </row>
    <row r="24" spans="1:17" ht="15">
      <c r="A24" s="7">
        <f t="shared" si="0"/>
        <v>21</v>
      </c>
      <c r="B24" s="59" t="s">
        <v>15</v>
      </c>
      <c r="C24" s="59" t="s">
        <v>6</v>
      </c>
      <c r="D24" s="43"/>
      <c r="E24" s="37"/>
      <c r="F24" s="38">
        <v>0</v>
      </c>
      <c r="G24" s="39"/>
      <c r="H24" s="39"/>
      <c r="I24" s="38"/>
      <c r="J24" s="38"/>
      <c r="K24" s="38"/>
      <c r="L24" s="38"/>
      <c r="M24" s="38"/>
      <c r="N24" s="40"/>
      <c r="O24" s="57">
        <f>SUM(D24:N24)</f>
        <v>0</v>
      </c>
      <c r="P24" s="193"/>
      <c r="Q24" s="147"/>
    </row>
    <row r="25" spans="1:14" ht="15">
      <c r="A25" s="107"/>
      <c r="B25" s="158"/>
      <c r="C25" s="86"/>
      <c r="D25" s="182"/>
      <c r="E25" s="182"/>
      <c r="F25" s="104"/>
      <c r="G25" s="177"/>
      <c r="H25" s="177"/>
      <c r="I25" s="13"/>
      <c r="J25" s="13"/>
      <c r="K25" s="13"/>
      <c r="L25" s="13"/>
      <c r="M25" s="13"/>
      <c r="N25" s="13"/>
    </row>
  </sheetData>
  <sheetProtection/>
  <mergeCells count="4">
    <mergeCell ref="G25:H25"/>
    <mergeCell ref="A1:C1"/>
    <mergeCell ref="A2:C2"/>
    <mergeCell ref="D25:E25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3" sqref="O3"/>
    </sheetView>
  </sheetViews>
  <sheetFormatPr defaultColWidth="9.140625" defaultRowHeight="12.75"/>
  <cols>
    <col min="1" max="1" width="6.421875" style="3" customWidth="1"/>
    <col min="2" max="2" width="34.8515625" style="3" bestFit="1" customWidth="1"/>
    <col min="3" max="3" width="22.7109375" style="3" customWidth="1"/>
    <col min="4" max="4" width="14.140625" style="13" customWidth="1"/>
    <col min="5" max="5" width="15.8515625" style="3" customWidth="1"/>
    <col min="6" max="6" width="17.28125" style="3" customWidth="1"/>
    <col min="7" max="7" width="13.8515625" style="3" customWidth="1"/>
    <col min="8" max="8" width="13.7109375" style="3" customWidth="1"/>
    <col min="9" max="9" width="14.8515625" style="3" bestFit="1" customWidth="1"/>
    <col min="10" max="13" width="14.8515625" style="3" customWidth="1"/>
    <col min="14" max="14" width="20.00390625" style="3" customWidth="1"/>
    <col min="15" max="15" width="12.00390625" style="3" bestFit="1" customWidth="1"/>
    <col min="16" max="16" width="35.421875" style="3" customWidth="1"/>
    <col min="17" max="16384" width="9.140625" style="3" customWidth="1"/>
  </cols>
  <sheetData>
    <row r="1" spans="1:14" ht="12.75">
      <c r="A1" s="178" t="s">
        <v>24</v>
      </c>
      <c r="B1" s="178"/>
      <c r="C1" s="178"/>
      <c r="D1" s="1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">
      <c r="A2" s="179" t="s">
        <v>4</v>
      </c>
      <c r="B2" s="180"/>
      <c r="C2" s="181"/>
      <c r="D2" s="45" t="s">
        <v>22</v>
      </c>
      <c r="E2" s="60" t="s">
        <v>23</v>
      </c>
      <c r="F2" s="70" t="s">
        <v>62</v>
      </c>
      <c r="G2" s="91" t="s">
        <v>96</v>
      </c>
      <c r="H2" s="91" t="s">
        <v>96</v>
      </c>
      <c r="I2" s="123" t="s">
        <v>104</v>
      </c>
      <c r="J2" s="131" t="s">
        <v>112</v>
      </c>
      <c r="K2" s="150" t="s">
        <v>117</v>
      </c>
      <c r="L2" s="166" t="s">
        <v>132</v>
      </c>
      <c r="M2" s="186" t="s">
        <v>140</v>
      </c>
      <c r="N2" s="116" t="s">
        <v>20</v>
      </c>
      <c r="O2" s="11" t="s">
        <v>141</v>
      </c>
    </row>
    <row r="3" spans="1:15" ht="15">
      <c r="A3" s="1" t="s">
        <v>2</v>
      </c>
      <c r="B3" s="1" t="s">
        <v>0</v>
      </c>
      <c r="C3" s="1" t="s">
        <v>1</v>
      </c>
      <c r="D3" s="115">
        <v>40978</v>
      </c>
      <c r="E3" s="35">
        <v>40999</v>
      </c>
      <c r="F3" s="65">
        <v>41034</v>
      </c>
      <c r="G3" s="20">
        <v>41083</v>
      </c>
      <c r="H3" s="20">
        <v>41084</v>
      </c>
      <c r="I3" s="20">
        <v>41139</v>
      </c>
      <c r="J3" s="20">
        <v>41167</v>
      </c>
      <c r="K3" s="151">
        <v>41181</v>
      </c>
      <c r="L3" s="151">
        <v>41192</v>
      </c>
      <c r="M3" s="151">
        <v>41244</v>
      </c>
      <c r="N3" s="36"/>
      <c r="O3" s="57"/>
    </row>
    <row r="4" spans="1:15" ht="15">
      <c r="A4" s="1">
        <v>1</v>
      </c>
      <c r="B4" s="59" t="s">
        <v>26</v>
      </c>
      <c r="C4" s="59" t="s">
        <v>5</v>
      </c>
      <c r="D4" s="109">
        <v>11</v>
      </c>
      <c r="E4" s="39">
        <v>14</v>
      </c>
      <c r="F4" s="68">
        <v>17</v>
      </c>
      <c r="G4" s="42">
        <f>(2*8.4)</f>
        <v>16.8</v>
      </c>
      <c r="H4" s="41">
        <f>(2*8)</f>
        <v>16</v>
      </c>
      <c r="I4" s="43">
        <v>6</v>
      </c>
      <c r="J4" s="43">
        <v>3</v>
      </c>
      <c r="K4" s="43">
        <v>6</v>
      </c>
      <c r="L4" s="43">
        <v>10</v>
      </c>
      <c r="M4" s="43">
        <v>9</v>
      </c>
      <c r="N4" s="117">
        <f>(5+7)</f>
        <v>12</v>
      </c>
      <c r="O4" s="79">
        <f>SUM(D4:N4)</f>
        <v>120.8</v>
      </c>
    </row>
    <row r="5" spans="1:15" ht="15">
      <c r="A5" s="1">
        <f>SUM(1+A4)</f>
        <v>2</v>
      </c>
      <c r="B5" s="59" t="s">
        <v>111</v>
      </c>
      <c r="C5" s="59" t="s">
        <v>6</v>
      </c>
      <c r="D5" s="109">
        <v>2</v>
      </c>
      <c r="E5" s="37">
        <v>7</v>
      </c>
      <c r="F5" s="66">
        <v>12</v>
      </c>
      <c r="G5" s="42">
        <f>(2*8.4)</f>
        <v>16.8</v>
      </c>
      <c r="H5" s="41">
        <f>(2*8)</f>
        <v>16</v>
      </c>
      <c r="I5" s="38">
        <v>10</v>
      </c>
      <c r="J5" s="38">
        <v>14</v>
      </c>
      <c r="K5" s="38">
        <v>5</v>
      </c>
      <c r="L5" s="38">
        <v>6</v>
      </c>
      <c r="M5" s="38">
        <v>6</v>
      </c>
      <c r="N5" s="117">
        <f>(5+15)</f>
        <v>20</v>
      </c>
      <c r="O5" s="79">
        <f>SUM(D5:N5)</f>
        <v>114.8</v>
      </c>
    </row>
    <row r="6" spans="1:15" ht="15">
      <c r="A6" s="7">
        <f>(A5+1)</f>
        <v>3</v>
      </c>
      <c r="B6" s="154" t="s">
        <v>125</v>
      </c>
      <c r="C6" s="59" t="s">
        <v>32</v>
      </c>
      <c r="D6" s="109">
        <v>14</v>
      </c>
      <c r="E6" s="37">
        <v>17.5</v>
      </c>
      <c r="F6" s="66">
        <v>15</v>
      </c>
      <c r="G6" s="39">
        <f>(2*3)</f>
        <v>6</v>
      </c>
      <c r="H6" s="41">
        <f>(2*8)</f>
        <v>16</v>
      </c>
      <c r="I6" s="38">
        <v>4</v>
      </c>
      <c r="J6" s="38">
        <v>7</v>
      </c>
      <c r="K6" s="38">
        <v>7</v>
      </c>
      <c r="L6" s="38">
        <v>4</v>
      </c>
      <c r="M6" s="38">
        <v>7</v>
      </c>
      <c r="N6" s="117">
        <f>(5+9)</f>
        <v>14</v>
      </c>
      <c r="O6" s="79">
        <f>SUM(D6:N6)</f>
        <v>111.5</v>
      </c>
    </row>
    <row r="7" spans="1:17" ht="15">
      <c r="A7" s="7">
        <f>SUM(A6+1)</f>
        <v>4</v>
      </c>
      <c r="B7" s="59" t="s">
        <v>110</v>
      </c>
      <c r="C7" s="59" t="s">
        <v>5</v>
      </c>
      <c r="D7" s="109">
        <v>16</v>
      </c>
      <c r="E7" s="37">
        <v>17.5</v>
      </c>
      <c r="F7" s="66">
        <v>11</v>
      </c>
      <c r="G7" s="42">
        <f>(2*8.4)</f>
        <v>16.8</v>
      </c>
      <c r="H7" s="92">
        <v>5</v>
      </c>
      <c r="I7" s="38">
        <v>14</v>
      </c>
      <c r="J7" s="38">
        <v>4</v>
      </c>
      <c r="K7" s="38">
        <v>14</v>
      </c>
      <c r="L7" s="38">
        <v>8</v>
      </c>
      <c r="M7" s="38">
        <v>2</v>
      </c>
      <c r="N7" s="117"/>
      <c r="O7" s="79">
        <f>SUM(D7:N7)</f>
        <v>108.3</v>
      </c>
      <c r="P7" s="155"/>
      <c r="Q7" s="86"/>
    </row>
    <row r="8" spans="1:17" ht="15">
      <c r="A8" s="7">
        <f aca="true" t="shared" si="0" ref="A8:A26">SUM(A7+1)</f>
        <v>5</v>
      </c>
      <c r="B8" s="59" t="s">
        <v>31</v>
      </c>
      <c r="C8" s="59" t="s">
        <v>5</v>
      </c>
      <c r="D8" s="109">
        <v>3</v>
      </c>
      <c r="E8" s="37">
        <v>11</v>
      </c>
      <c r="F8" s="66">
        <v>8</v>
      </c>
      <c r="G8" s="42">
        <f>(2*8.4)</f>
        <v>16.8</v>
      </c>
      <c r="H8" s="41">
        <f>(2*8)</f>
        <v>16</v>
      </c>
      <c r="I8" s="38">
        <v>9</v>
      </c>
      <c r="J8" s="38">
        <v>9</v>
      </c>
      <c r="K8" s="38">
        <v>9</v>
      </c>
      <c r="L8" s="38">
        <v>3</v>
      </c>
      <c r="M8" s="38">
        <v>4</v>
      </c>
      <c r="N8" s="117">
        <f>(5+12)</f>
        <v>17</v>
      </c>
      <c r="O8" s="79">
        <f>SUM(D8:N8)</f>
        <v>105.8</v>
      </c>
      <c r="P8" s="156"/>
      <c r="Q8" s="86"/>
    </row>
    <row r="9" spans="1:17" ht="15">
      <c r="A9" s="7">
        <f t="shared" si="0"/>
        <v>6</v>
      </c>
      <c r="B9" s="59" t="s">
        <v>7</v>
      </c>
      <c r="C9" s="59" t="s">
        <v>5</v>
      </c>
      <c r="D9" s="109">
        <v>4</v>
      </c>
      <c r="E9" s="37">
        <v>1</v>
      </c>
      <c r="F9" s="66">
        <v>10</v>
      </c>
      <c r="G9" s="42">
        <f>(2*8.4)</f>
        <v>16.8</v>
      </c>
      <c r="H9" s="41">
        <f>(2*8)</f>
        <v>16</v>
      </c>
      <c r="I9" s="38">
        <v>17</v>
      </c>
      <c r="J9" s="38">
        <v>6</v>
      </c>
      <c r="K9" s="38">
        <v>11</v>
      </c>
      <c r="L9" s="38">
        <v>5</v>
      </c>
      <c r="M9" s="38">
        <v>11</v>
      </c>
      <c r="N9" s="117">
        <v>5</v>
      </c>
      <c r="O9" s="79">
        <f>SUM(D9:N9)</f>
        <v>102.8</v>
      </c>
      <c r="P9" s="156"/>
      <c r="Q9" s="86"/>
    </row>
    <row r="10" spans="1:17" ht="15">
      <c r="A10" s="7">
        <f t="shared" si="0"/>
        <v>7</v>
      </c>
      <c r="B10" s="154" t="s">
        <v>126</v>
      </c>
      <c r="C10" s="59" t="s">
        <v>6</v>
      </c>
      <c r="D10" s="109">
        <v>19</v>
      </c>
      <c r="E10" s="37">
        <v>3</v>
      </c>
      <c r="F10" s="66">
        <v>0</v>
      </c>
      <c r="G10" s="42">
        <f>(2*8.4)</f>
        <v>16.8</v>
      </c>
      <c r="H10" s="39">
        <v>2</v>
      </c>
      <c r="I10" s="38">
        <v>12</v>
      </c>
      <c r="J10" s="38">
        <v>5</v>
      </c>
      <c r="K10" s="38">
        <v>2</v>
      </c>
      <c r="L10" s="38">
        <v>13</v>
      </c>
      <c r="M10" s="38">
        <v>14</v>
      </c>
      <c r="N10" s="117">
        <v>5</v>
      </c>
      <c r="O10" s="79">
        <f>SUM(D10:N10)</f>
        <v>91.8</v>
      </c>
      <c r="P10" s="156"/>
      <c r="Q10" s="86"/>
    </row>
    <row r="11" spans="1:17" ht="15">
      <c r="A11" s="7">
        <f t="shared" si="0"/>
        <v>8</v>
      </c>
      <c r="B11" s="59" t="s">
        <v>28</v>
      </c>
      <c r="C11" s="59" t="s">
        <v>5</v>
      </c>
      <c r="D11" s="109">
        <v>8</v>
      </c>
      <c r="E11" s="37">
        <v>10</v>
      </c>
      <c r="F11" s="66">
        <v>20</v>
      </c>
      <c r="G11" s="39">
        <f>(2*8.4)</f>
        <v>16.8</v>
      </c>
      <c r="H11" s="41">
        <f>(2*8)</f>
        <v>16</v>
      </c>
      <c r="I11" s="38">
        <v>1</v>
      </c>
      <c r="J11" s="38"/>
      <c r="K11" s="38"/>
      <c r="L11" s="38"/>
      <c r="M11" s="38"/>
      <c r="N11" s="117">
        <v>5</v>
      </c>
      <c r="O11" s="79">
        <f>SUM(D11:N11)</f>
        <v>76.8</v>
      </c>
      <c r="P11" s="156"/>
      <c r="Q11" s="86"/>
    </row>
    <row r="12" spans="1:17" ht="15">
      <c r="A12" s="7">
        <f t="shared" si="0"/>
        <v>9</v>
      </c>
      <c r="B12" s="59" t="s">
        <v>25</v>
      </c>
      <c r="C12" s="59" t="s">
        <v>10</v>
      </c>
      <c r="D12" s="109">
        <v>12</v>
      </c>
      <c r="E12" s="39">
        <v>4</v>
      </c>
      <c r="F12" s="68">
        <v>9</v>
      </c>
      <c r="G12" s="42">
        <f>(2*8.4)</f>
        <v>16.8</v>
      </c>
      <c r="H12" s="41">
        <f>(2*8)</f>
        <v>16</v>
      </c>
      <c r="I12" s="43">
        <v>8</v>
      </c>
      <c r="J12" s="43"/>
      <c r="K12" s="43">
        <v>1</v>
      </c>
      <c r="L12" s="43"/>
      <c r="M12" s="43">
        <v>1</v>
      </c>
      <c r="N12" s="117"/>
      <c r="O12" s="79">
        <f>SUM(D12:N12)</f>
        <v>67.8</v>
      </c>
      <c r="P12" s="156"/>
      <c r="Q12" s="86"/>
    </row>
    <row r="13" spans="1:17" ht="15">
      <c r="A13" s="7">
        <f t="shared" si="0"/>
        <v>10</v>
      </c>
      <c r="B13" s="59" t="s">
        <v>14</v>
      </c>
      <c r="C13" s="59" t="s">
        <v>5</v>
      </c>
      <c r="D13" s="109">
        <v>9</v>
      </c>
      <c r="E13" s="39">
        <v>12</v>
      </c>
      <c r="F13" s="68">
        <v>0</v>
      </c>
      <c r="G13" s="39"/>
      <c r="H13" s="41"/>
      <c r="I13" s="38">
        <v>7</v>
      </c>
      <c r="J13" s="38">
        <v>11</v>
      </c>
      <c r="K13" s="38">
        <v>4</v>
      </c>
      <c r="L13" s="38">
        <v>2</v>
      </c>
      <c r="M13" s="38">
        <v>3</v>
      </c>
      <c r="N13" s="40"/>
      <c r="O13" s="79">
        <f>SUM(D13:N13)</f>
        <v>48</v>
      </c>
      <c r="P13" s="156"/>
      <c r="Q13" s="86"/>
    </row>
    <row r="14" spans="1:17" ht="15">
      <c r="A14" s="7">
        <f t="shared" si="0"/>
        <v>11</v>
      </c>
      <c r="B14" s="59" t="s">
        <v>30</v>
      </c>
      <c r="C14" s="59" t="s">
        <v>6</v>
      </c>
      <c r="D14" s="109">
        <v>6</v>
      </c>
      <c r="E14" s="37"/>
      <c r="F14" s="66">
        <v>13</v>
      </c>
      <c r="G14" s="39"/>
      <c r="H14" s="41"/>
      <c r="I14" s="38">
        <v>2</v>
      </c>
      <c r="J14" s="38">
        <v>2</v>
      </c>
      <c r="K14" s="38"/>
      <c r="L14" s="38"/>
      <c r="M14" s="38">
        <v>5</v>
      </c>
      <c r="N14" s="40"/>
      <c r="O14" s="79">
        <f>SUM(D14:N14)</f>
        <v>28</v>
      </c>
      <c r="P14" s="156"/>
      <c r="Q14" s="86"/>
    </row>
    <row r="15" spans="1:17" ht="15">
      <c r="A15" s="7">
        <f t="shared" si="0"/>
        <v>12</v>
      </c>
      <c r="B15" s="61" t="s">
        <v>65</v>
      </c>
      <c r="C15" s="56" t="s">
        <v>5</v>
      </c>
      <c r="D15" s="113"/>
      <c r="E15" s="39">
        <v>8</v>
      </c>
      <c r="F15" s="68">
        <v>5</v>
      </c>
      <c r="G15" s="42"/>
      <c r="H15" s="41"/>
      <c r="I15" s="43"/>
      <c r="J15" s="43"/>
      <c r="K15" s="43"/>
      <c r="L15" s="43"/>
      <c r="M15" s="43"/>
      <c r="N15" s="40"/>
      <c r="O15" s="79">
        <f>SUM(D15:N15)</f>
        <v>13</v>
      </c>
      <c r="P15" s="156"/>
      <c r="Q15" s="86"/>
    </row>
    <row r="16" spans="1:17" ht="15">
      <c r="A16" s="7">
        <f t="shared" si="0"/>
        <v>13</v>
      </c>
      <c r="B16" s="78" t="s">
        <v>91</v>
      </c>
      <c r="C16" s="59" t="s">
        <v>5</v>
      </c>
      <c r="D16" s="105"/>
      <c r="E16" s="39">
        <v>9</v>
      </c>
      <c r="F16" s="67"/>
      <c r="G16" s="39"/>
      <c r="H16" s="41"/>
      <c r="I16" s="38">
        <v>3</v>
      </c>
      <c r="J16" s="38">
        <v>1</v>
      </c>
      <c r="K16" s="38"/>
      <c r="L16" s="38"/>
      <c r="M16" s="38"/>
      <c r="N16" s="40"/>
      <c r="O16" s="79">
        <f>SUM(D16:N16)</f>
        <v>13</v>
      </c>
      <c r="P16" s="156"/>
      <c r="Q16" s="86"/>
    </row>
    <row r="17" spans="1:17" ht="15">
      <c r="A17" s="7">
        <f t="shared" si="0"/>
        <v>14</v>
      </c>
      <c r="B17" s="61" t="s">
        <v>64</v>
      </c>
      <c r="C17" s="28" t="s">
        <v>6</v>
      </c>
      <c r="D17" s="113"/>
      <c r="E17" s="37">
        <v>6</v>
      </c>
      <c r="F17" s="66">
        <v>6</v>
      </c>
      <c r="G17" s="39"/>
      <c r="H17" s="44"/>
      <c r="I17" s="38"/>
      <c r="J17" s="38"/>
      <c r="K17" s="38"/>
      <c r="L17" s="38"/>
      <c r="M17" s="38"/>
      <c r="N17" s="40"/>
      <c r="O17" s="79">
        <f>SUM(D17:N17)</f>
        <v>12</v>
      </c>
      <c r="P17" s="133"/>
      <c r="Q17" s="134"/>
    </row>
    <row r="18" spans="1:17" ht="15">
      <c r="A18" s="7">
        <f t="shared" si="0"/>
        <v>15</v>
      </c>
      <c r="B18" s="59" t="s">
        <v>9</v>
      </c>
      <c r="C18" s="59" t="s">
        <v>5</v>
      </c>
      <c r="D18" s="109">
        <v>1</v>
      </c>
      <c r="E18" s="37">
        <v>2</v>
      </c>
      <c r="F18" s="66">
        <v>7</v>
      </c>
      <c r="G18" s="39"/>
      <c r="H18" s="44"/>
      <c r="I18" s="38"/>
      <c r="J18" s="38"/>
      <c r="K18" s="38"/>
      <c r="L18" s="38"/>
      <c r="M18" s="38"/>
      <c r="N18" s="40"/>
      <c r="O18" s="79">
        <f>SUM(D18:N18)</f>
        <v>10</v>
      </c>
      <c r="P18" s="133"/>
      <c r="Q18" s="134"/>
    </row>
    <row r="19" spans="1:17" ht="15">
      <c r="A19" s="7">
        <f t="shared" si="0"/>
        <v>16</v>
      </c>
      <c r="B19" s="59" t="s">
        <v>27</v>
      </c>
      <c r="C19" s="59" t="s">
        <v>33</v>
      </c>
      <c r="D19" s="109">
        <v>10</v>
      </c>
      <c r="E19" s="39"/>
      <c r="F19" s="68">
        <v>0</v>
      </c>
      <c r="G19" s="39"/>
      <c r="H19" s="44"/>
      <c r="I19" s="38"/>
      <c r="J19" s="38"/>
      <c r="K19" s="38"/>
      <c r="L19" s="38"/>
      <c r="M19" s="38"/>
      <c r="N19" s="40"/>
      <c r="O19" s="79">
        <f>SUM(D19:N19)</f>
        <v>10</v>
      </c>
      <c r="P19" s="133"/>
      <c r="Q19" s="134"/>
    </row>
    <row r="20" spans="1:17" ht="15">
      <c r="A20" s="7">
        <f t="shared" si="0"/>
        <v>17</v>
      </c>
      <c r="B20" s="59" t="s">
        <v>29</v>
      </c>
      <c r="C20" s="59" t="s">
        <v>8</v>
      </c>
      <c r="D20" s="109">
        <v>7</v>
      </c>
      <c r="E20" s="37"/>
      <c r="F20" s="66">
        <v>0</v>
      </c>
      <c r="G20" s="39"/>
      <c r="H20" s="41"/>
      <c r="I20" s="38"/>
      <c r="J20" s="38"/>
      <c r="K20" s="38"/>
      <c r="L20" s="38"/>
      <c r="M20" s="38"/>
      <c r="N20" s="40"/>
      <c r="O20" s="57">
        <f>SUM(D20:N20)</f>
        <v>7</v>
      </c>
      <c r="P20" s="126"/>
      <c r="Q20" s="121"/>
    </row>
    <row r="21" spans="1:17" ht="15">
      <c r="A21" s="7">
        <f t="shared" si="0"/>
        <v>18</v>
      </c>
      <c r="B21" s="63" t="s">
        <v>97</v>
      </c>
      <c r="C21" s="59" t="s">
        <v>5</v>
      </c>
      <c r="D21" s="42"/>
      <c r="E21" s="8"/>
      <c r="F21" s="5"/>
      <c r="G21" s="6">
        <v>2</v>
      </c>
      <c r="H21" s="93">
        <v>5</v>
      </c>
      <c r="I21" s="5"/>
      <c r="J21" s="5"/>
      <c r="K21" s="5"/>
      <c r="L21" s="5"/>
      <c r="M21" s="5"/>
      <c r="N21" s="5"/>
      <c r="O21" s="57">
        <f>SUM(D21:N21)</f>
        <v>7</v>
      </c>
      <c r="P21" s="126"/>
      <c r="Q21" s="121"/>
    </row>
    <row r="22" spans="1:17" ht="15">
      <c r="A22" s="7">
        <f t="shared" si="0"/>
        <v>19</v>
      </c>
      <c r="B22" s="59" t="s">
        <v>16</v>
      </c>
      <c r="C22" s="59" t="s">
        <v>5</v>
      </c>
      <c r="D22" s="109">
        <v>5</v>
      </c>
      <c r="E22" s="37"/>
      <c r="F22" s="66">
        <v>0</v>
      </c>
      <c r="G22" s="39"/>
      <c r="H22" s="44"/>
      <c r="I22" s="38"/>
      <c r="J22" s="38"/>
      <c r="K22" s="38"/>
      <c r="L22" s="38"/>
      <c r="M22" s="38"/>
      <c r="N22" s="40"/>
      <c r="O22" s="57">
        <f>SUM(D22:N22)</f>
        <v>5</v>
      </c>
      <c r="P22" s="126"/>
      <c r="Q22" s="121"/>
    </row>
    <row r="23" spans="1:17" ht="15">
      <c r="A23" s="7">
        <f t="shared" si="0"/>
        <v>20</v>
      </c>
      <c r="B23" s="78" t="s">
        <v>92</v>
      </c>
      <c r="C23" s="63" t="s">
        <v>6</v>
      </c>
      <c r="D23" s="114"/>
      <c r="E23" s="63">
        <v>5</v>
      </c>
      <c r="F23" s="69"/>
      <c r="G23" s="63"/>
      <c r="H23" s="63"/>
      <c r="I23" s="61"/>
      <c r="J23" s="61"/>
      <c r="K23" s="61"/>
      <c r="L23" s="61"/>
      <c r="M23" s="61"/>
      <c r="N23" s="64"/>
      <c r="O23" s="57">
        <f>SUM(D23:N23)</f>
        <v>5</v>
      </c>
      <c r="P23" s="126"/>
      <c r="Q23" s="121"/>
    </row>
    <row r="24" spans="1:17" ht="15">
      <c r="A24" s="7">
        <f t="shared" si="0"/>
        <v>21</v>
      </c>
      <c r="B24" s="130" t="s">
        <v>109</v>
      </c>
      <c r="C24" s="63" t="s">
        <v>6</v>
      </c>
      <c r="D24" s="42"/>
      <c r="E24" s="6"/>
      <c r="F24" s="10"/>
      <c r="G24" s="9"/>
      <c r="H24" s="9"/>
      <c r="I24" s="10">
        <v>5</v>
      </c>
      <c r="J24" s="10"/>
      <c r="K24" s="153"/>
      <c r="L24" s="153"/>
      <c r="M24" s="153"/>
      <c r="N24" s="5"/>
      <c r="O24" s="57">
        <f>SUM(D24:N24)</f>
        <v>5</v>
      </c>
      <c r="P24" s="126"/>
      <c r="Q24" s="121"/>
    </row>
    <row r="25" spans="1:17" ht="15">
      <c r="A25" s="7">
        <f t="shared" si="0"/>
        <v>22</v>
      </c>
      <c r="B25" s="61" t="s">
        <v>98</v>
      </c>
      <c r="C25" s="59" t="s">
        <v>5</v>
      </c>
      <c r="D25" s="42"/>
      <c r="E25" s="8"/>
      <c r="F25" s="5"/>
      <c r="G25" s="6">
        <v>4</v>
      </c>
      <c r="H25" s="6"/>
      <c r="I25" s="5"/>
      <c r="J25" s="5"/>
      <c r="K25" s="152"/>
      <c r="L25" s="152"/>
      <c r="M25" s="152"/>
      <c r="N25" s="5"/>
      <c r="O25" s="57">
        <f>SUM(D25:N25)</f>
        <v>4</v>
      </c>
      <c r="P25" s="126"/>
      <c r="Q25" s="121"/>
    </row>
    <row r="26" spans="1:17" ht="15">
      <c r="A26" s="7">
        <f t="shared" si="0"/>
        <v>23</v>
      </c>
      <c r="B26" s="61" t="s">
        <v>139</v>
      </c>
      <c r="C26" s="59" t="s">
        <v>11</v>
      </c>
      <c r="D26" s="42"/>
      <c r="E26" s="8"/>
      <c r="F26" s="5"/>
      <c r="G26" s="6"/>
      <c r="H26" s="6"/>
      <c r="I26" s="5"/>
      <c r="J26" s="5"/>
      <c r="K26" s="152"/>
      <c r="L26" s="152">
        <v>1</v>
      </c>
      <c r="M26" s="152"/>
      <c r="N26" s="5"/>
      <c r="O26" s="57">
        <f>SUM(D26:N26)</f>
        <v>1</v>
      </c>
      <c r="P26" s="126"/>
      <c r="Q26" s="121"/>
    </row>
    <row r="27" spans="2:3" ht="15">
      <c r="B27" s="155"/>
      <c r="C27" s="86"/>
    </row>
    <row r="28" spans="2:3" ht="15">
      <c r="B28" s="156"/>
      <c r="C28" s="86"/>
    </row>
    <row r="29" spans="2:3" ht="15">
      <c r="B29" s="156"/>
      <c r="C29" s="86"/>
    </row>
    <row r="30" spans="2:3" ht="15">
      <c r="B30" s="156"/>
      <c r="C30" s="86"/>
    </row>
    <row r="31" spans="2:3" ht="15">
      <c r="B31" s="156"/>
      <c r="C31" s="86"/>
    </row>
    <row r="32" spans="2:3" ht="15">
      <c r="B32" s="156"/>
      <c r="C32" s="86"/>
    </row>
    <row r="33" spans="2:3" ht="15">
      <c r="B33" s="156"/>
      <c r="C33" s="86"/>
    </row>
    <row r="34" spans="2:3" ht="15">
      <c r="B34" s="156"/>
      <c r="C34" s="86"/>
    </row>
    <row r="35" spans="2:3" ht="15">
      <c r="B35" s="156"/>
      <c r="C35" s="86"/>
    </row>
    <row r="36" spans="2:3" ht="15">
      <c r="B36" s="156"/>
      <c r="C36" s="86"/>
    </row>
  </sheetData>
  <sheetProtection/>
  <mergeCells count="2">
    <mergeCell ref="A1:C1"/>
    <mergeCell ref="A2:C2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Andre Viana Queiroga de Deus</cp:lastModifiedBy>
  <cp:lastPrinted>2010-12-14T17:29:40Z</cp:lastPrinted>
  <dcterms:created xsi:type="dcterms:W3CDTF">2003-09-09T09:55:39Z</dcterms:created>
  <dcterms:modified xsi:type="dcterms:W3CDTF">2012-12-03T16:53:42Z</dcterms:modified>
  <cp:category/>
  <cp:version/>
  <cp:contentType/>
  <cp:contentStatus/>
</cp:coreProperties>
</file>