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0" windowWidth="12000" windowHeight="5730" tabRatio="944" activeTab="2"/>
  </bookViews>
  <sheets>
    <sheet name="EscInic 0,60m" sheetId="1" r:id="rId1"/>
    <sheet name="EscPrel 0,70m" sheetId="2" r:id="rId2"/>
    <sheet name="EscInter 0,80m" sheetId="3" r:id="rId3"/>
    <sheet name="EscPrinc 0,90m" sheetId="4" r:id="rId4"/>
  </sheets>
  <definedNames>
    <definedName name="_xlnm.Print_Area" localSheetId="0">'EscInic 0,60m'!$A$1:$N$39</definedName>
    <definedName name="_xlnm.Print_Area" localSheetId="2">'EscInter 0,80m'!$A$1:$N$34</definedName>
    <definedName name="_xlnm.Print_Area" localSheetId="1">'EscPrel 0,70m'!$A$1:$N$39</definedName>
    <definedName name="_xlnm.Print_Area" localSheetId="3">'EscPrinc 0,90m'!$A$1:$N$39</definedName>
  </definedNames>
  <calcPr fullCalcOnLoad="1"/>
</workbook>
</file>

<file path=xl/sharedStrings.xml><?xml version="1.0" encoding="utf-8"?>
<sst xmlns="http://schemas.openxmlformats.org/spreadsheetml/2006/main" count="336" uniqueCount="148">
  <si>
    <t>Cavaleiro/Amazona</t>
  </si>
  <si>
    <t>Clube</t>
  </si>
  <si>
    <t>Clas.</t>
  </si>
  <si>
    <t>Bonificação CBS</t>
  </si>
  <si>
    <t>Ana Luiza Vitorino Missiagia</t>
  </si>
  <si>
    <t>FINAL</t>
  </si>
  <si>
    <t>Top Team</t>
  </si>
  <si>
    <t>Mariana Vianna</t>
  </si>
  <si>
    <t>CEPEL</t>
  </si>
  <si>
    <t>Leonardo Rosa</t>
  </si>
  <si>
    <t>Renata Parma</t>
  </si>
  <si>
    <t>Julia Caporali</t>
  </si>
  <si>
    <t>Ianca Cesar Resende</t>
  </si>
  <si>
    <t>Ana Eliza Queiroz</t>
  </si>
  <si>
    <t>Ana Vitoria Bicalho Tostes</t>
  </si>
  <si>
    <t>Ana Luiza Stanciolli</t>
  </si>
  <si>
    <t>PMMG</t>
  </si>
  <si>
    <t>Beatriz Branquinho</t>
  </si>
  <si>
    <t>Eliane Ferreira Gonçalves</t>
  </si>
  <si>
    <t>Henrique Araujo Ribeiro</t>
  </si>
  <si>
    <t>RANKING DE SALTO FHMG - 2015</t>
  </si>
  <si>
    <t>Ana Flavia Correa</t>
  </si>
  <si>
    <t>Luiza Patrus</t>
  </si>
  <si>
    <t>Bruna Géo</t>
  </si>
  <si>
    <t>CHEVALS</t>
  </si>
  <si>
    <t>Frederico Amaral</t>
  </si>
  <si>
    <t>Júlia Bartolomeo Siqueira</t>
  </si>
  <si>
    <t>Bernado Kemp</t>
  </si>
  <si>
    <t>Marcio Adriano Siqueira</t>
  </si>
  <si>
    <t>Manege LM</t>
  </si>
  <si>
    <t>Constant swart</t>
  </si>
  <si>
    <t>Ana Eliza Genaro</t>
  </si>
  <si>
    <t>Marcio Adriano Jorge Siqueira</t>
  </si>
  <si>
    <t>Andréia Almeida Santos</t>
  </si>
  <si>
    <t>Ana luiza staniolli</t>
  </si>
  <si>
    <t>Tulio de Castro Assunção</t>
  </si>
  <si>
    <t>Felipe Ernesto Pereira filho</t>
  </si>
  <si>
    <t>Henrique silva</t>
  </si>
  <si>
    <t>Eduarda Martins de Mello</t>
  </si>
  <si>
    <t>Olivia Loyd</t>
  </si>
  <si>
    <t>Mariana Ventura</t>
  </si>
  <si>
    <t>Pedro Branquinho</t>
  </si>
  <si>
    <t xml:space="preserve">FINAL </t>
  </si>
  <si>
    <t>I Et. BRB</t>
  </si>
  <si>
    <t>Maria Carolina Ballesteros</t>
  </si>
  <si>
    <t>Lucas Fernades Gandra</t>
  </si>
  <si>
    <t>Gabriel Pereira da Silva</t>
  </si>
  <si>
    <t>II Et. VHRG</t>
  </si>
  <si>
    <t>Joao Lucas Carvalo</t>
  </si>
  <si>
    <t>Maria Clara De Morais Pessoa</t>
  </si>
  <si>
    <t>Mariana Ventura Ribeiro Silva</t>
  </si>
  <si>
    <t>Beatriz Gonçalves</t>
  </si>
  <si>
    <t>SHMG</t>
  </si>
  <si>
    <t>VHRG</t>
  </si>
  <si>
    <t>Alice Arêas de Castro</t>
  </si>
  <si>
    <t>Henrique Dias Rennó Silva</t>
  </si>
  <si>
    <t>Lúcia Martins</t>
  </si>
  <si>
    <t>Marcelo Miltao Abrantes</t>
  </si>
  <si>
    <t>Helena Vila Real Lobato</t>
  </si>
  <si>
    <t>João Francisco Campos</t>
  </si>
  <si>
    <t>Hípica Corumi</t>
  </si>
  <si>
    <t>Andreas Gyafas</t>
  </si>
  <si>
    <t>Artur Arêas de Castro</t>
  </si>
  <si>
    <t>Lucca Colares Badke Tocchetto</t>
  </si>
  <si>
    <t>Lorena Amaral Guimarães</t>
  </si>
  <si>
    <t>Fernanda Rocha Fortes</t>
  </si>
  <si>
    <t>Clara Reis Castro e Silva</t>
  </si>
  <si>
    <t>Maria Clara Arêas de Castro</t>
  </si>
  <si>
    <t>Julia Barbosa Moreira Bastos</t>
  </si>
  <si>
    <t>Lorenzo Monteiro</t>
  </si>
  <si>
    <t>Maria Eduarada Moreira Martins</t>
  </si>
  <si>
    <t>Gabriel Henrique Aguiar Lara</t>
  </si>
  <si>
    <t>Escola 0,90m</t>
  </si>
  <si>
    <t>Escola 0,70m</t>
  </si>
  <si>
    <t>Escola 0,80m</t>
  </si>
  <si>
    <t>Escola  0,60m</t>
  </si>
  <si>
    <t>III Et. SHMG</t>
  </si>
  <si>
    <t>Diogo Cunha Veloso</t>
  </si>
  <si>
    <t>Julia Arruda</t>
  </si>
  <si>
    <t>Erasto Teixeira Dib</t>
  </si>
  <si>
    <t>Larissa de Oliveira Vieira</t>
  </si>
  <si>
    <t>Laura de Andrade Trombino</t>
  </si>
  <si>
    <t>Francisley Gomes Pereira</t>
  </si>
  <si>
    <t>Raphael Santos</t>
  </si>
  <si>
    <t>Gabriel Roldão Figueiredo</t>
  </si>
  <si>
    <t>Mariana Furletti</t>
  </si>
  <si>
    <t>Heloisa Penedo e Paiva</t>
  </si>
  <si>
    <t>Rafael Alves Prudencio Almeida</t>
  </si>
  <si>
    <t>Ana Luiza da Cunha Rosa</t>
  </si>
  <si>
    <t>Rafael Celene Paiva</t>
  </si>
  <si>
    <t>Livia Izabela Martins</t>
  </si>
  <si>
    <t>Maria Clara Raspante</t>
  </si>
  <si>
    <t>Fernando Frauches</t>
  </si>
  <si>
    <t>Gabriel Melo</t>
  </si>
  <si>
    <t>Wallamm Victtor Rodrigues</t>
  </si>
  <si>
    <t>Wanderson Bhiann Rodrigues</t>
  </si>
  <si>
    <t>Manege Queen</t>
  </si>
  <si>
    <t>VI Et. Cepel</t>
  </si>
  <si>
    <t>Dora de Oliveira</t>
  </si>
  <si>
    <t>Farid Assi</t>
  </si>
  <si>
    <t>Júlia Hellen Dias Bragança</t>
  </si>
  <si>
    <t>Isabella Vilaça</t>
  </si>
  <si>
    <t>Elisa Dias Fontes De Resende</t>
  </si>
  <si>
    <t>Gabriela Assis Melo</t>
  </si>
  <si>
    <t>Érica Campolina Stehling</t>
  </si>
  <si>
    <t>Gabriela Contaldo Ferreira Martins</t>
  </si>
  <si>
    <t>Thiago de Almeida</t>
  </si>
  <si>
    <t>V Tt. VHRG</t>
  </si>
  <si>
    <t>Isabella Ramos Reis</t>
  </si>
  <si>
    <t>Marcio Bretas Resende</t>
  </si>
  <si>
    <t>Pâmela Oliveira</t>
  </si>
  <si>
    <t>Pedro Villaça</t>
  </si>
  <si>
    <t>Rafael Santos</t>
  </si>
  <si>
    <t>Ana Elisa Genaro</t>
  </si>
  <si>
    <t>Izabela Araujo</t>
  </si>
  <si>
    <t>Marcio Adriano Jorge siqueira</t>
  </si>
  <si>
    <t>Lorena Amaral Guimaraes</t>
  </si>
  <si>
    <t>Kristhiana Gierroli Soares</t>
  </si>
  <si>
    <t>VI Chevals</t>
  </si>
  <si>
    <t>Cristiana Bretas</t>
  </si>
  <si>
    <t>Luiza Lira Corgosinho Oliveira</t>
  </si>
  <si>
    <t>lucas stanciolli Siqueira</t>
  </si>
  <si>
    <t>Pedro Mello</t>
  </si>
  <si>
    <t>Henrique Dias Rennó</t>
  </si>
  <si>
    <t>Maria Andreia Lopes de Castro</t>
  </si>
  <si>
    <t>Fernanda Gonçalves Carneiro</t>
  </si>
  <si>
    <t>Priscilla Menezes de Almeida</t>
  </si>
  <si>
    <t>Francislei Gomes</t>
  </si>
  <si>
    <t>Camila Barros Vieira</t>
  </si>
  <si>
    <t>Iara Constantino</t>
  </si>
  <si>
    <t>Aulus Rendrigo</t>
  </si>
  <si>
    <t>VII Tp. Cepel</t>
  </si>
  <si>
    <t>Sofia Melo</t>
  </si>
  <si>
    <t>Cepel</t>
  </si>
  <si>
    <t>Marcio Bretas</t>
  </si>
  <si>
    <t>Corinne Davis Rodrigues</t>
  </si>
  <si>
    <t>Fernanda Alkmin Teixeira</t>
  </si>
  <si>
    <t>Angela Maria Menezes de Almeida</t>
  </si>
  <si>
    <t>Maria Eduarda Mourão Machado</t>
  </si>
  <si>
    <t>VIII Tp. Chevals</t>
  </si>
  <si>
    <t>Maria Eduarda Parma</t>
  </si>
  <si>
    <t>Edgarde Cançado Neto</t>
  </si>
  <si>
    <t>Para as categorias da Escola Fundamental serão descartados 03 (três) piores resultados de provas.</t>
  </si>
  <si>
    <t>Eduarda Bicalho Tostes</t>
  </si>
  <si>
    <t>Gabriel Roldao</t>
  </si>
  <si>
    <t>IX Tp. SHMG</t>
  </si>
  <si>
    <t>Luisa Lira</t>
  </si>
  <si>
    <t>Marcio Bretas Fontes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</si>
</sst>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/mm"/>
    <numFmt numFmtId="179" formatCode="d/m"/>
    <numFmt numFmtId="180" formatCode="0;[Red]0"/>
    <numFmt numFmtId="181" formatCode="d/m;@"/>
    <numFmt numFmtId="182" formatCode="0.00;[Red]0.00"/>
    <numFmt numFmtId="183" formatCode="0.00_);[Red]\(0.00\)"/>
    <numFmt numFmtId="184" formatCode="#,##0.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00"/>
    <numFmt numFmtId="190" formatCode="0.0"/>
    <numFmt numFmtId="191" formatCode="0.000"/>
    <numFmt numFmtId="192" formatCode="[$-416]dddd\,\ d&quot; de &quot;mmmm&quot; de &quot;yyyy"/>
    <numFmt numFmtId="193" formatCode="mmm/yyyy"/>
    <numFmt numFmtId="194" formatCode="#0"/>
    <numFmt numFmtId="195" formatCode="#0.00"/>
    <numFmt numFmtId="196" formatCode="&quot;Ativado&quot;;&quot;Ativado&quot;;&quot;Desativado&quot;"/>
    <numFmt numFmtId="197" formatCode="_ &quot;€&quot;\ * #,##0_ ;_ &quot;€&quot;\ * \-#,##0_ ;_ &quot;€&quot;\ * &quot;-&quot;_ ;_ @_ "/>
    <numFmt numFmtId="198" formatCode="_ * #,##0_ ;_ * \-#,##0_ ;_ * &quot;-&quot;_ ;_ @_ "/>
    <numFmt numFmtId="199" formatCode="_ &quot;€&quot;\ * #,##0.00_ ;_ &quot;€&quot;\ * \-#,##0.00_ ;_ &quot;€&quot;\ * &quot;-&quot;??_ ;_ @_ "/>
    <numFmt numFmtId="200" formatCode="_ * #,##0.00_ ;_ * \-#,##0.00_ ;_ * &quot;-&quot;??_ ;_ @_ "/>
  </numFmts>
  <fonts count="6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Aril"/>
      <family val="0"/>
    </font>
    <font>
      <b/>
      <sz val="11"/>
      <color indexed="8"/>
      <name val="Aril"/>
      <family val="0"/>
    </font>
    <font>
      <sz val="11"/>
      <name val="Aril"/>
      <family val="0"/>
    </font>
    <font>
      <b/>
      <sz val="11"/>
      <name val="Aril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name val="Calibri"/>
      <family val="2"/>
    </font>
    <font>
      <sz val="10"/>
      <name val="Ari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l"/>
      <family val="0"/>
    </font>
    <font>
      <b/>
      <sz val="11"/>
      <color theme="1"/>
      <name val="Aril"/>
      <family val="0"/>
    </font>
    <font>
      <sz val="10"/>
      <color theme="1"/>
      <name val="Calibri"/>
      <family val="2"/>
    </font>
    <font>
      <sz val="10"/>
      <color theme="1"/>
      <name val="Aril"/>
      <family val="0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179" fontId="1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5" fillId="0" borderId="10" xfId="0" applyFont="1" applyBorder="1" applyAlignment="1">
      <alignment horizontal="center" shrinkToFit="1"/>
    </xf>
    <xf numFmtId="179" fontId="5" fillId="0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shrinkToFit="1"/>
    </xf>
    <xf numFmtId="0" fontId="2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 shrinkToFit="1"/>
    </xf>
    <xf numFmtId="0" fontId="38" fillId="0" borderId="0" xfId="176" applyBorder="1">
      <alignment/>
      <protection/>
    </xf>
    <xf numFmtId="0" fontId="55" fillId="0" borderId="0" xfId="176" applyFont="1" applyBorder="1" applyAlignment="1">
      <alignment horizontal="center" vertical="top" wrapText="1"/>
      <protection/>
    </xf>
    <xf numFmtId="0" fontId="55" fillId="0" borderId="0" xfId="57" applyFont="1" applyBorder="1" applyAlignment="1">
      <alignment horizontal="center" vertical="top" wrapText="1"/>
      <protection/>
    </xf>
    <xf numFmtId="178" fontId="5" fillId="34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181" fontId="0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2" fontId="11" fillId="34" borderId="10" xfId="0" applyNumberFormat="1" applyFont="1" applyFill="1" applyBorder="1" applyAlignment="1">
      <alignment horizontal="center" shrinkToFit="1"/>
    </xf>
    <xf numFmtId="1" fontId="11" fillId="34" borderId="10" xfId="0" applyNumberFormat="1" applyFont="1" applyFill="1" applyBorder="1" applyAlignment="1">
      <alignment horizontal="center" shrinkToFit="1"/>
    </xf>
    <xf numFmtId="178" fontId="12" fillId="34" borderId="10" xfId="0" applyNumberFormat="1" applyFont="1" applyFill="1" applyBorder="1" applyAlignment="1">
      <alignment horizontal="center" shrinkToFit="1"/>
    </xf>
    <xf numFmtId="1" fontId="11" fillId="34" borderId="10" xfId="193" applyNumberFormat="1" applyFont="1" applyFill="1" applyBorder="1" applyAlignment="1">
      <alignment horizontal="center" shrinkToFit="1"/>
    </xf>
    <xf numFmtId="1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shrinkToFit="1"/>
    </xf>
    <xf numFmtId="1" fontId="11" fillId="34" borderId="10" xfId="0" applyNumberFormat="1" applyFont="1" applyFill="1" applyBorder="1" applyAlignment="1">
      <alignment horizontal="center"/>
    </xf>
    <xf numFmtId="181" fontId="14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shrinkToFit="1"/>
    </xf>
    <xf numFmtId="0" fontId="56" fillId="34" borderId="10" xfId="50" applyFont="1" applyFill="1" applyBorder="1" applyAlignment="1">
      <alignment horizontal="center" readingOrder="1"/>
      <protection/>
    </xf>
    <xf numFmtId="0" fontId="10" fillId="0" borderId="0" xfId="59" applyFont="1" applyBorder="1" applyAlignment="1">
      <alignment horizontal="center" vertical="top" wrapText="1"/>
      <protection/>
    </xf>
    <xf numFmtId="0" fontId="57" fillId="34" borderId="0" xfId="51" applyFont="1" applyFill="1" applyBorder="1" applyAlignment="1">
      <alignment horizontal="center" vertical="center"/>
      <protection/>
    </xf>
    <xf numFmtId="0" fontId="57" fillId="0" borderId="0" xfId="5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top" wrapText="1"/>
      <protection/>
    </xf>
    <xf numFmtId="0" fontId="0" fillId="34" borderId="0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1" fontId="0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48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shrinkToFit="1"/>
    </xf>
    <xf numFmtId="1" fontId="58" fillId="34" borderId="12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0" fontId="56" fillId="0" borderId="0" xfId="0" applyFont="1" applyAlignment="1">
      <alignment shrinkToFit="1"/>
    </xf>
    <xf numFmtId="0" fontId="56" fillId="34" borderId="10" xfId="51" applyFont="1" applyFill="1" applyBorder="1" applyAlignment="1">
      <alignment/>
      <protection/>
    </xf>
    <xf numFmtId="0" fontId="56" fillId="0" borderId="10" xfId="51" applyFont="1" applyBorder="1" applyAlignment="1">
      <alignment/>
      <protection/>
    </xf>
    <xf numFmtId="0" fontId="56" fillId="34" borderId="13" xfId="51" applyFont="1" applyFill="1" applyBorder="1" applyAlignment="1">
      <alignment/>
      <protection/>
    </xf>
    <xf numFmtId="0" fontId="56" fillId="0" borderId="0" xfId="0" applyFont="1" applyBorder="1" applyAlignment="1">
      <alignment shrinkToFit="1"/>
    </xf>
    <xf numFmtId="0" fontId="56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shrinkToFit="1"/>
    </xf>
    <xf numFmtId="0" fontId="58" fillId="0" borderId="10" xfId="0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shrinkToFit="1"/>
    </xf>
    <xf numFmtId="0" fontId="2" fillId="0" borderId="10" xfId="51" applyFont="1" applyBorder="1" applyAlignment="1">
      <alignment/>
      <protection/>
    </xf>
    <xf numFmtId="0" fontId="0" fillId="0" borderId="12" xfId="0" applyFont="1" applyBorder="1" applyAlignment="1">
      <alignment shrinkToFit="1"/>
    </xf>
    <xf numFmtId="0" fontId="13" fillId="0" borderId="10" xfId="0" applyFont="1" applyFill="1" applyBorder="1" applyAlignment="1">
      <alignment horizontal="center"/>
    </xf>
    <xf numFmtId="1" fontId="58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1" fontId="58" fillId="34" borderId="10" xfId="0" applyNumberFormat="1" applyFont="1" applyFill="1" applyBorder="1" applyAlignment="1">
      <alignment horizontal="center" shrinkToFit="1"/>
    </xf>
    <xf numFmtId="0" fontId="56" fillId="0" borderId="14" xfId="51" applyFont="1" applyFill="1" applyBorder="1" applyAlignment="1">
      <alignment/>
      <protection/>
    </xf>
    <xf numFmtId="0" fontId="56" fillId="0" borderId="11" xfId="51" applyFont="1" applyFill="1" applyBorder="1" applyAlignment="1">
      <alignment/>
      <protection/>
    </xf>
    <xf numFmtId="0" fontId="13" fillId="0" borderId="10" xfId="0" applyFont="1" applyBorder="1" applyAlignment="1">
      <alignment horizontal="center" shrinkToFit="1"/>
    </xf>
    <xf numFmtId="1" fontId="11" fillId="34" borderId="15" xfId="0" applyNumberFormat="1" applyFont="1" applyFill="1" applyBorder="1" applyAlignment="1">
      <alignment horizontal="center" shrinkToFit="1"/>
    </xf>
    <xf numFmtId="1" fontId="11" fillId="34" borderId="11" xfId="0" applyNumberFormat="1" applyFont="1" applyFill="1" applyBorder="1" applyAlignment="1">
      <alignment horizontal="center" shrinkToFit="1"/>
    </xf>
    <xf numFmtId="0" fontId="58" fillId="0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13" fillId="34" borderId="10" xfId="0" applyNumberFormat="1" applyFont="1" applyFill="1" applyBorder="1" applyAlignment="1">
      <alignment horizontal="center" shrinkToFit="1"/>
    </xf>
    <xf numFmtId="1" fontId="5" fillId="34" borderId="10" xfId="0" applyNumberFormat="1" applyFont="1" applyFill="1" applyBorder="1" applyAlignment="1">
      <alignment horizontal="center" shrinkToFit="1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shrinkToFit="1"/>
    </xf>
    <xf numFmtId="0" fontId="2" fillId="0" borderId="10" xfId="62" applyFont="1" applyBorder="1" applyAlignment="1">
      <alignment/>
      <protection/>
    </xf>
    <xf numFmtId="1" fontId="59" fillId="34" borderId="10" xfId="0" applyNumberFormat="1" applyFont="1" applyFill="1" applyBorder="1" applyAlignment="1">
      <alignment horizontal="center" shrinkToFit="1"/>
    </xf>
    <xf numFmtId="0" fontId="2" fillId="37" borderId="10" xfId="51" applyFont="1" applyFill="1" applyBorder="1" applyAlignment="1">
      <alignment vertical="center"/>
      <protection/>
    </xf>
    <xf numFmtId="0" fontId="57" fillId="0" borderId="10" xfId="62" applyFont="1" applyFill="1" applyBorder="1" applyAlignment="1">
      <alignment horizontal="left"/>
      <protection/>
    </xf>
    <xf numFmtId="0" fontId="2" fillId="0" borderId="10" xfId="51" applyFont="1" applyBorder="1" applyAlignment="1">
      <alignment vertical="center"/>
      <protection/>
    </xf>
    <xf numFmtId="0" fontId="57" fillId="34" borderId="10" xfId="51" applyFont="1" applyFill="1" applyBorder="1" applyAlignment="1">
      <alignment horizontal="left" vertical="center"/>
      <protection/>
    </xf>
    <xf numFmtId="0" fontId="56" fillId="34" borderId="14" xfId="51" applyFont="1" applyFill="1" applyBorder="1" applyAlignment="1">
      <alignment/>
      <protection/>
    </xf>
    <xf numFmtId="0" fontId="56" fillId="34" borderId="11" xfId="51" applyFont="1" applyFill="1" applyBorder="1" applyAlignment="1">
      <alignment/>
      <protection/>
    </xf>
    <xf numFmtId="1" fontId="13" fillId="0" borderId="10" xfId="0" applyNumberFormat="1" applyFont="1" applyBorder="1" applyAlignment="1">
      <alignment horizontal="center" shrinkToFit="1"/>
    </xf>
    <xf numFmtId="1" fontId="13" fillId="34" borderId="12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0" fontId="2" fillId="37" borderId="11" xfId="51" applyFont="1" applyFill="1" applyBorder="1" applyAlignment="1">
      <alignment vertical="center"/>
      <protection/>
    </xf>
    <xf numFmtId="0" fontId="13" fillId="0" borderId="11" xfId="0" applyFont="1" applyBorder="1" applyAlignment="1">
      <alignment horizontal="center" vertical="center" wrapText="1"/>
    </xf>
    <xf numFmtId="1" fontId="11" fillId="34" borderId="15" xfId="193" applyNumberFormat="1" applyFont="1" applyFill="1" applyBorder="1" applyAlignment="1">
      <alignment horizontal="center" shrinkToFit="1"/>
    </xf>
    <xf numFmtId="1" fontId="11" fillId="34" borderId="11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60" fillId="34" borderId="10" xfId="51" applyFont="1" applyFill="1" applyBorder="1" applyAlignment="1">
      <alignment/>
      <protection/>
    </xf>
    <xf numFmtId="0" fontId="56" fillId="0" borderId="10" xfId="51" applyFont="1" applyBorder="1" applyAlignment="1">
      <alignment horizontal="center"/>
      <protection/>
    </xf>
    <xf numFmtId="0" fontId="56" fillId="34" borderId="10" xfId="51" applyFont="1" applyFill="1" applyBorder="1" applyAlignment="1">
      <alignment horizontal="center"/>
      <protection/>
    </xf>
    <xf numFmtId="181" fontId="15" fillId="34" borderId="11" xfId="0" applyNumberFormat="1" applyFont="1" applyFill="1" applyBorder="1" applyAlignment="1">
      <alignment horizontal="center" vertical="center"/>
    </xf>
    <xf numFmtId="181" fontId="15" fillId="34" borderId="1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shrinkToFit="1"/>
    </xf>
    <xf numFmtId="0" fontId="15" fillId="0" borderId="10" xfId="0" applyFont="1" applyFill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51" applyFont="1" applyBorder="1" applyAlignment="1">
      <alignment vertical="center"/>
      <protection/>
    </xf>
    <xf numFmtId="1" fontId="13" fillId="34" borderId="11" xfId="0" applyNumberFormat="1" applyFont="1" applyFill="1" applyBorder="1" applyAlignment="1">
      <alignment horizontal="center" vertical="center" wrapText="1"/>
    </xf>
    <xf numFmtId="0" fontId="56" fillId="34" borderId="10" xfId="62" applyFont="1" applyFill="1" applyBorder="1" applyAlignment="1">
      <alignment vertical="center"/>
      <protection/>
    </xf>
    <xf numFmtId="0" fontId="13" fillId="0" borderId="15" xfId="0" applyFont="1" applyBorder="1" applyAlignment="1">
      <alignment horizontal="center" shrinkToFit="1"/>
    </xf>
    <xf numFmtId="0" fontId="56" fillId="34" borderId="10" xfId="62" applyFont="1" applyFill="1" applyBorder="1" applyAlignment="1">
      <alignment/>
      <protection/>
    </xf>
    <xf numFmtId="0" fontId="56" fillId="34" borderId="10" xfId="62" applyFont="1" applyFill="1" applyBorder="1" applyAlignment="1">
      <alignment horizontal="left"/>
      <protection/>
    </xf>
    <xf numFmtId="0" fontId="13" fillId="34" borderId="11" xfId="0" applyFont="1" applyFill="1" applyBorder="1" applyAlignment="1">
      <alignment shrinkToFit="1"/>
    </xf>
    <xf numFmtId="0" fontId="56" fillId="34" borderId="10" xfId="51" applyFont="1" applyFill="1" applyBorder="1" applyAlignment="1">
      <alignment horizontal="left"/>
      <protection/>
    </xf>
    <xf numFmtId="0" fontId="8" fillId="4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" fontId="0" fillId="34" borderId="11" xfId="0" applyNumberFormat="1" applyFont="1" applyFill="1" applyBorder="1" applyAlignment="1">
      <alignment horizontal="center" vertical="center"/>
    </xf>
    <xf numFmtId="0" fontId="16" fillId="0" borderId="10" xfId="51" applyFont="1" applyBorder="1" applyAlignment="1">
      <alignment/>
      <protection/>
    </xf>
    <xf numFmtId="0" fontId="61" fillId="0" borderId="10" xfId="57" applyFont="1" applyBorder="1" applyAlignment="1">
      <alignment horizontal="left" vertical="top" wrapText="1"/>
      <protection/>
    </xf>
    <xf numFmtId="0" fontId="56" fillId="0" borderId="10" xfId="62" applyFont="1" applyBorder="1" applyAlignment="1">
      <alignment vertical="center"/>
      <protection/>
    </xf>
    <xf numFmtId="0" fontId="56" fillId="0" borderId="10" xfId="62" applyFont="1" applyBorder="1" applyAlignment="1">
      <alignment horizontal="left" vertical="center"/>
      <protection/>
    </xf>
    <xf numFmtId="0" fontId="8" fillId="41" borderId="10" xfId="0" applyFont="1" applyFill="1" applyBorder="1" applyAlignment="1">
      <alignment horizontal="center"/>
    </xf>
    <xf numFmtId="0" fontId="57" fillId="34" borderId="11" xfId="51" applyFont="1" applyFill="1" applyBorder="1" applyAlignment="1">
      <alignment horizontal="left" vertical="center"/>
      <protection/>
    </xf>
    <xf numFmtId="1" fontId="11" fillId="34" borderId="12" xfId="193" applyNumberFormat="1" applyFont="1" applyFill="1" applyBorder="1" applyAlignment="1">
      <alignment horizontal="center" shrinkToFit="1"/>
    </xf>
    <xf numFmtId="1" fontId="13" fillId="0" borderId="15" xfId="0" applyNumberFormat="1" applyFont="1" applyBorder="1" applyAlignment="1">
      <alignment horizontal="center" shrinkToFit="1"/>
    </xf>
    <xf numFmtId="0" fontId="62" fillId="0" borderId="14" xfId="69" applyFont="1" applyFill="1" applyBorder="1" applyAlignment="1">
      <alignment horizontal="left" vertical="center"/>
      <protection/>
    </xf>
    <xf numFmtId="0" fontId="2" fillId="37" borderId="14" xfId="5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shrinkToFit="1"/>
    </xf>
    <xf numFmtId="0" fontId="60" fillId="0" borderId="10" xfId="51" applyFont="1" applyBorder="1" applyAlignment="1">
      <alignment/>
      <protection/>
    </xf>
    <xf numFmtId="0" fontId="36" fillId="0" borderId="10" xfId="62" applyFont="1" applyFill="1" applyBorder="1" applyAlignment="1">
      <alignment horizontal="left" vertical="center"/>
      <protection/>
    </xf>
    <xf numFmtId="0" fontId="60" fillId="0" borderId="10" xfId="0" applyFont="1" applyBorder="1" applyAlignment="1">
      <alignment horizontal="left"/>
    </xf>
    <xf numFmtId="0" fontId="16" fillId="37" borderId="10" xfId="62" applyFont="1" applyFill="1" applyBorder="1" applyAlignment="1">
      <alignment/>
      <protection/>
    </xf>
    <xf numFmtId="0" fontId="16" fillId="0" borderId="10" xfId="62" applyFont="1" applyBorder="1" applyAlignment="1">
      <alignment/>
      <protection/>
    </xf>
    <xf numFmtId="0" fontId="60" fillId="0" borderId="10" xfId="51" applyFont="1" applyBorder="1" applyAlignment="1">
      <alignment horizontal="left"/>
      <protection/>
    </xf>
    <xf numFmtId="0" fontId="36" fillId="0" borderId="10" xfId="0" applyFont="1" applyBorder="1" applyAlignment="1">
      <alignment shrinkToFit="1"/>
    </xf>
    <xf numFmtId="0" fontId="60" fillId="0" borderId="10" xfId="51" applyFont="1" applyFill="1" applyBorder="1" applyAlignment="1">
      <alignment/>
      <protection/>
    </xf>
    <xf numFmtId="0" fontId="56" fillId="0" borderId="10" xfId="51" applyFont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left" vertical="center"/>
    </xf>
    <xf numFmtId="0" fontId="0" fillId="37" borderId="10" xfId="62" applyFont="1" applyFill="1" applyBorder="1" applyAlignment="1">
      <alignment horizontal="left" vertical="center"/>
      <protection/>
    </xf>
    <xf numFmtId="0" fontId="15" fillId="37" borderId="10" xfId="62" applyFont="1" applyFill="1" applyBorder="1" applyAlignment="1">
      <alignment horizontal="center" vertical="center"/>
      <protection/>
    </xf>
    <xf numFmtId="0" fontId="56" fillId="0" borderId="10" xfId="62" applyFont="1" applyBorder="1" applyAlignment="1">
      <alignment/>
      <protection/>
    </xf>
    <xf numFmtId="0" fontId="64" fillId="0" borderId="10" xfId="0" applyFont="1" applyBorder="1" applyAlignment="1">
      <alignment/>
    </xf>
    <xf numFmtId="0" fontId="0" fillId="0" borderId="10" xfId="95" applyFont="1" applyFill="1" applyBorder="1" applyAlignment="1">
      <alignment horizontal="left" vertical="center"/>
      <protection/>
    </xf>
    <xf numFmtId="0" fontId="56" fillId="0" borderId="10" xfId="62" applyFont="1" applyBorder="1" applyAlignment="1">
      <alignment horizontal="center"/>
      <protection/>
    </xf>
    <xf numFmtId="0" fontId="56" fillId="0" borderId="10" xfId="0" applyFont="1" applyBorder="1" applyAlignment="1">
      <alignment vertical="center"/>
    </xf>
    <xf numFmtId="0" fontId="16" fillId="0" borderId="10" xfId="0" applyNumberFormat="1" applyFont="1" applyFill="1" applyBorder="1" applyAlignment="1">
      <alignment horizontal="center" shrinkToFit="1"/>
    </xf>
    <xf numFmtId="0" fontId="0" fillId="34" borderId="10" xfId="0" applyFont="1" applyFill="1" applyBorder="1" applyAlignment="1">
      <alignment horizontal="center"/>
    </xf>
    <xf numFmtId="0" fontId="0" fillId="0" borderId="10" xfId="51" applyFont="1" applyBorder="1" applyAlignment="1">
      <alignment vertical="center"/>
      <protection/>
    </xf>
    <xf numFmtId="0" fontId="56" fillId="0" borderId="10" xfId="51" applyFont="1" applyBorder="1" applyAlignment="1">
      <alignment vertical="center"/>
      <protection/>
    </xf>
    <xf numFmtId="1" fontId="11" fillId="34" borderId="12" xfId="0" applyNumberFormat="1" applyFont="1" applyFill="1" applyBorder="1" applyAlignment="1">
      <alignment horizontal="center" shrinkToFit="1"/>
    </xf>
    <xf numFmtId="0" fontId="0" fillId="37" borderId="0" xfId="62" applyFont="1" applyFill="1" applyBorder="1" applyAlignment="1">
      <alignment horizontal="left" vertical="center"/>
      <protection/>
    </xf>
    <xf numFmtId="0" fontId="8" fillId="42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 shrinkToFit="1"/>
    </xf>
    <xf numFmtId="0" fontId="56" fillId="0" borderId="10" xfId="0" applyFont="1" applyFill="1" applyBorder="1" applyAlignment="1">
      <alignment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shrinkToFit="1"/>
    </xf>
    <xf numFmtId="1" fontId="13" fillId="35" borderId="10" xfId="0" applyNumberFormat="1" applyFont="1" applyFill="1" applyBorder="1" applyAlignment="1">
      <alignment horizontal="center"/>
    </xf>
    <xf numFmtId="181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shrinkToFit="1"/>
    </xf>
    <xf numFmtId="0" fontId="0" fillId="35" borderId="0" xfId="0" applyFont="1" applyFill="1" applyAlignment="1">
      <alignment shrinkToFit="1"/>
    </xf>
    <xf numFmtId="1" fontId="13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shrinkToFi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" fontId="13" fillId="35" borderId="10" xfId="0" applyNumberFormat="1" applyFont="1" applyFill="1" applyBorder="1" applyAlignment="1">
      <alignment shrinkToFit="1"/>
    </xf>
    <xf numFmtId="1" fontId="13" fillId="35" borderId="10" xfId="0" applyNumberFormat="1" applyFont="1" applyFill="1" applyBorder="1" applyAlignment="1">
      <alignment horizontal="center" shrinkToFit="1"/>
    </xf>
    <xf numFmtId="1" fontId="0" fillId="35" borderId="11" xfId="0" applyNumberFormat="1" applyFont="1" applyFill="1" applyBorder="1" applyAlignment="1">
      <alignment horizontal="center" vertical="center"/>
    </xf>
    <xf numFmtId="1" fontId="13" fillId="35" borderId="11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" fontId="13" fillId="35" borderId="11" xfId="0" applyNumberFormat="1" applyFont="1" applyFill="1" applyBorder="1" applyAlignment="1">
      <alignment horizontal="center" shrinkToFit="1"/>
    </xf>
    <xf numFmtId="1" fontId="13" fillId="34" borderId="11" xfId="0" applyNumberFormat="1" applyFont="1" applyFill="1" applyBorder="1" applyAlignment="1">
      <alignment horizontal="center" shrinkToFit="1"/>
    </xf>
    <xf numFmtId="0" fontId="15" fillId="35" borderId="10" xfId="0" applyNumberFormat="1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181" fontId="15" fillId="35" borderId="10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shrinkToFit="1"/>
    </xf>
    <xf numFmtId="0" fontId="15" fillId="34" borderId="10" xfId="0" applyNumberFormat="1" applyFont="1" applyFill="1" applyBorder="1" applyAlignment="1">
      <alignment horizontal="center" vertical="center"/>
    </xf>
    <xf numFmtId="0" fontId="56" fillId="0" borderId="10" xfId="62" applyFont="1" applyFill="1" applyBorder="1" applyAlignment="1">
      <alignment vertical="center"/>
      <protection/>
    </xf>
    <xf numFmtId="0" fontId="15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 shrinkToFi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shrinkToFi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shrinkToFit="1"/>
    </xf>
    <xf numFmtId="0" fontId="15" fillId="35" borderId="11" xfId="0" applyFont="1" applyFill="1" applyBorder="1" applyAlignment="1">
      <alignment shrinkToFit="1"/>
    </xf>
    <xf numFmtId="0" fontId="13" fillId="35" borderId="10" xfId="0" applyFont="1" applyFill="1" applyBorder="1" applyAlignment="1">
      <alignment horizontal="center" shrinkToFit="1"/>
    </xf>
    <xf numFmtId="0" fontId="13" fillId="35" borderId="10" xfId="0" applyFont="1" applyFill="1" applyBorder="1" applyAlignment="1">
      <alignment shrinkToFit="1"/>
    </xf>
    <xf numFmtId="0" fontId="13" fillId="35" borderId="10" xfId="0" applyFont="1" applyFill="1" applyBorder="1" applyAlignment="1">
      <alignment horizontal="center" vertical="center" wrapText="1"/>
    </xf>
    <xf numFmtId="1" fontId="11" fillId="35" borderId="10" xfId="193" applyNumberFormat="1" applyFont="1" applyFill="1" applyBorder="1" applyAlignment="1">
      <alignment horizontal="center" shrinkToFit="1"/>
    </xf>
    <xf numFmtId="1" fontId="11" fillId="35" borderId="12" xfId="0" applyNumberFormat="1" applyFont="1" applyFill="1" applyBorder="1" applyAlignment="1">
      <alignment horizontal="center" shrinkToFit="1"/>
    </xf>
    <xf numFmtId="1" fontId="11" fillId="35" borderId="12" xfId="193" applyNumberFormat="1" applyFont="1" applyFill="1" applyBorder="1" applyAlignment="1">
      <alignment horizontal="center" shrinkToFit="1"/>
    </xf>
    <xf numFmtId="18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1" fontId="11" fillId="35" borderId="15" xfId="0" applyNumberFormat="1" applyFont="1" applyFill="1" applyBorder="1" applyAlignment="1">
      <alignment horizontal="center" shrinkToFit="1"/>
    </xf>
    <xf numFmtId="0" fontId="13" fillId="35" borderId="11" xfId="0" applyFont="1" applyFill="1" applyBorder="1" applyAlignment="1">
      <alignment shrinkToFit="1"/>
    </xf>
    <xf numFmtId="0" fontId="13" fillId="35" borderId="15" xfId="0" applyFont="1" applyFill="1" applyBorder="1" applyAlignment="1">
      <alignment horizontal="center" shrinkToFit="1"/>
    </xf>
    <xf numFmtId="1" fontId="11" fillId="35" borderId="15" xfId="193" applyNumberFormat="1" applyFont="1" applyFill="1" applyBorder="1" applyAlignment="1">
      <alignment horizontal="center" shrinkToFit="1"/>
    </xf>
    <xf numFmtId="1" fontId="13" fillId="35" borderId="15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1" fontId="13" fillId="34" borderId="15" xfId="0" applyNumberFormat="1" applyFont="1" applyFill="1" applyBorder="1" applyAlignment="1">
      <alignment horizontal="center" shrinkToFit="1"/>
    </xf>
    <xf numFmtId="0" fontId="13" fillId="34" borderId="15" xfId="0" applyFont="1" applyFill="1" applyBorder="1" applyAlignment="1">
      <alignment horizontal="center" shrinkToFit="1"/>
    </xf>
    <xf numFmtId="0" fontId="13" fillId="34" borderId="10" xfId="0" applyFont="1" applyFill="1" applyBorder="1" applyAlignment="1">
      <alignment horizontal="center" shrinkToFi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shrinkToFi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shrinkToFit="1"/>
    </xf>
    <xf numFmtId="0" fontId="0" fillId="34" borderId="10" xfId="0" applyFont="1" applyFill="1" applyBorder="1" applyAlignment="1">
      <alignment horizontal="center" vertical="center" shrinkToFi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shrinkToFit="1"/>
    </xf>
    <xf numFmtId="1" fontId="37" fillId="34" borderId="10" xfId="0" applyNumberFormat="1" applyFont="1" applyFill="1" applyBorder="1" applyAlignment="1">
      <alignment horizontal="center" vertical="center" wrapText="1"/>
    </xf>
    <xf numFmtId="1" fontId="37" fillId="34" borderId="10" xfId="0" applyNumberFormat="1" applyFont="1" applyFill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 shrinkToFit="1"/>
    </xf>
    <xf numFmtId="1" fontId="37" fillId="35" borderId="11" xfId="0" applyNumberFormat="1" applyFont="1" applyFill="1" applyBorder="1" applyAlignment="1">
      <alignment horizontal="center" vertical="center" wrapText="1"/>
    </xf>
    <xf numFmtId="0" fontId="56" fillId="34" borderId="11" xfId="50" applyFont="1" applyFill="1" applyBorder="1" applyAlignment="1">
      <alignment horizontal="center" readingOrder="1"/>
      <protection/>
    </xf>
    <xf numFmtId="0" fontId="0" fillId="0" borderId="10" xfId="0" applyFont="1" applyBorder="1" applyAlignment="1">
      <alignment horizontal="left" shrinkToFit="1"/>
    </xf>
    <xf numFmtId="0" fontId="15" fillId="0" borderId="10" xfId="0" applyFont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left" shrinkToFit="1"/>
    </xf>
    <xf numFmtId="0" fontId="0" fillId="0" borderId="10" xfId="51" applyFont="1" applyBorder="1" applyAlignment="1">
      <alignment horizontal="left" vertical="center"/>
      <protection/>
    </xf>
    <xf numFmtId="0" fontId="56" fillId="0" borderId="10" xfId="51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shrinkToFit="1"/>
    </xf>
    <xf numFmtId="0" fontId="15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15" fillId="0" borderId="15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15" fillId="35" borderId="15" xfId="0" applyFont="1" applyFill="1" applyBorder="1" applyAlignment="1">
      <alignment shrinkToFit="1"/>
    </xf>
    <xf numFmtId="0" fontId="0" fillId="35" borderId="12" xfId="0" applyFont="1" applyFill="1" applyBorder="1" applyAlignment="1">
      <alignment shrinkToFit="1"/>
    </xf>
    <xf numFmtId="0" fontId="0" fillId="35" borderId="15" xfId="0" applyFont="1" applyFill="1" applyBorder="1" applyAlignment="1">
      <alignment shrinkToFit="1"/>
    </xf>
    <xf numFmtId="0" fontId="0" fillId="0" borderId="12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1" fontId="59" fillId="0" borderId="10" xfId="0" applyNumberFormat="1" applyFont="1" applyFill="1" applyBorder="1" applyAlignment="1">
      <alignment horizontal="center" shrinkToFit="1"/>
    </xf>
    <xf numFmtId="0" fontId="15" fillId="34" borderId="12" xfId="0" applyFont="1" applyFill="1" applyBorder="1" applyAlignment="1">
      <alignment horizontal="center" shrinkToFit="1"/>
    </xf>
    <xf numFmtId="0" fontId="15" fillId="34" borderId="10" xfId="0" applyFont="1" applyFill="1" applyBorder="1" applyAlignment="1">
      <alignment horizontal="center" vertical="center" shrinkToFit="1"/>
    </xf>
    <xf numFmtId="1" fontId="15" fillId="34" borderId="15" xfId="0" applyNumberFormat="1" applyFont="1" applyFill="1" applyBorder="1" applyAlignment="1">
      <alignment horizontal="center" vertical="center"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181" fontId="0" fillId="35" borderId="15" xfId="0" applyNumberFormat="1" applyFont="1" applyFill="1" applyBorder="1" applyAlignment="1">
      <alignment horizontal="center" vertical="center"/>
    </xf>
    <xf numFmtId="0" fontId="62" fillId="0" borderId="14" xfId="63" applyFont="1" applyBorder="1">
      <alignment/>
      <protection/>
    </xf>
    <xf numFmtId="0" fontId="2" fillId="0" borderId="11" xfId="62" applyFont="1" applyBorder="1" applyAlignment="1">
      <alignment/>
      <protection/>
    </xf>
    <xf numFmtId="0" fontId="56" fillId="0" borderId="11" xfId="63" applyFont="1" applyBorder="1">
      <alignment/>
      <protection/>
    </xf>
    <xf numFmtId="0" fontId="15" fillId="34" borderId="10" xfId="0" applyFont="1" applyFill="1" applyBorder="1" applyAlignment="1">
      <alignment horizontal="center"/>
    </xf>
    <xf numFmtId="0" fontId="2" fillId="0" borderId="10" xfId="62" applyFont="1" applyBorder="1" applyAlignment="1">
      <alignment/>
      <protection/>
    </xf>
    <xf numFmtId="0" fontId="56" fillId="0" borderId="10" xfId="51" applyFont="1" applyBorder="1" applyAlignment="1">
      <alignment/>
      <protection/>
    </xf>
  </cellXfs>
  <cellStyles count="1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10 3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5" xfId="68"/>
    <cellStyle name="Normal 2 2" xfId="69"/>
    <cellStyle name="Normal 2 3" xfId="70"/>
    <cellStyle name="Normal 2 4" xfId="71"/>
    <cellStyle name="Normal 2 5" xfId="72"/>
    <cellStyle name="Normal 2 6" xfId="73"/>
    <cellStyle name="Normal 2 7" xfId="74"/>
    <cellStyle name="Normal 2 8" xfId="75"/>
    <cellStyle name="Normal 2 9" xfId="76"/>
    <cellStyle name="Normal 3" xfId="77"/>
    <cellStyle name="Normal 3 2" xfId="78"/>
    <cellStyle name="Normal 3 2 10" xfId="79"/>
    <cellStyle name="Normal 3 2 11" xfId="80"/>
    <cellStyle name="Normal 3 2 12" xfId="81"/>
    <cellStyle name="Normal 3 2 13" xfId="82"/>
    <cellStyle name="Normal 3 2 14" xfId="83"/>
    <cellStyle name="Normal 3 2 2" xfId="84"/>
    <cellStyle name="Normal 3 2 3" xfId="85"/>
    <cellStyle name="Normal 3 2 4" xfId="86"/>
    <cellStyle name="Normal 3 2 5" xfId="87"/>
    <cellStyle name="Normal 3 2 6" xfId="88"/>
    <cellStyle name="Normal 3 2 7" xfId="89"/>
    <cellStyle name="Normal 3 2 8" xfId="90"/>
    <cellStyle name="Normal 3 2 9" xfId="91"/>
    <cellStyle name="Normal 4" xfId="92"/>
    <cellStyle name="Normal 4 10" xfId="93"/>
    <cellStyle name="Normal 4 11" xfId="94"/>
    <cellStyle name="Normal 4 2" xfId="95"/>
    <cellStyle name="Normal 4 2 2" xfId="96"/>
    <cellStyle name="Normal 4 2 2 2" xfId="97"/>
    <cellStyle name="Normal 4 2 2 3" xfId="98"/>
    <cellStyle name="Normal 4 2 2 4" xfId="99"/>
    <cellStyle name="Normal 4 2 2 5" xfId="100"/>
    <cellStyle name="Normal 4 2 2 6" xfId="101"/>
    <cellStyle name="Normal 4 2 2 7" xfId="102"/>
    <cellStyle name="Normal 4 2 2 8" xfId="103"/>
    <cellStyle name="Normal 4 2 2 9" xfId="104"/>
    <cellStyle name="Normal 4 2 3" xfId="105"/>
    <cellStyle name="Normal 4 2 4" xfId="106"/>
    <cellStyle name="Normal 4 2 5" xfId="107"/>
    <cellStyle name="Normal 4 2 6" xfId="108"/>
    <cellStyle name="Normal 4 2 7" xfId="109"/>
    <cellStyle name="Normal 4 2 8" xfId="110"/>
    <cellStyle name="Normal 4 3" xfId="111"/>
    <cellStyle name="Normal 4 3 2" xfId="112"/>
    <cellStyle name="Normal 4 3 3" xfId="113"/>
    <cellStyle name="Normal 4 3 4" xfId="114"/>
    <cellStyle name="Normal 4 3 5" xfId="115"/>
    <cellStyle name="Normal 4 3 6" xfId="116"/>
    <cellStyle name="Normal 4 3 7" xfId="117"/>
    <cellStyle name="Normal 4 3 8" xfId="118"/>
    <cellStyle name="Normal 4 3 9" xfId="119"/>
    <cellStyle name="Normal 4 4" xfId="120"/>
    <cellStyle name="Normal 4 5" xfId="121"/>
    <cellStyle name="Normal 4 6" xfId="122"/>
    <cellStyle name="Normal 4 7" xfId="123"/>
    <cellStyle name="Normal 4 8" xfId="124"/>
    <cellStyle name="Normal 4 9" xfId="125"/>
    <cellStyle name="Normal 5" xfId="126"/>
    <cellStyle name="Normal 5 2" xfId="127"/>
    <cellStyle name="Normal 5 2 2" xfId="128"/>
    <cellStyle name="Normal 5 2 3" xfId="129"/>
    <cellStyle name="Normal 5 2 3 2" xfId="130"/>
    <cellStyle name="Normal 5 2 4" xfId="131"/>
    <cellStyle name="Normal 5 2 5" xfId="132"/>
    <cellStyle name="Normal 5 2 6" xfId="133"/>
    <cellStyle name="Normal 5 2 7" xfId="134"/>
    <cellStyle name="Normal 5 3" xfId="135"/>
    <cellStyle name="Normal 5 4" xfId="136"/>
    <cellStyle name="Normal 5 5" xfId="137"/>
    <cellStyle name="Normal 5 6" xfId="138"/>
    <cellStyle name="Normal 5 7" xfId="139"/>
    <cellStyle name="Normal 5 8" xfId="140"/>
    <cellStyle name="Normal 5 9" xfId="141"/>
    <cellStyle name="Normal 6" xfId="142"/>
    <cellStyle name="Normal 6 2" xfId="143"/>
    <cellStyle name="Normal 6 2 2" xfId="144"/>
    <cellStyle name="Normal 6 2 3" xfId="145"/>
    <cellStyle name="Normal 6 2 4" xfId="146"/>
    <cellStyle name="Normal 6 2 5" xfId="147"/>
    <cellStyle name="Normal 6 2 6" xfId="148"/>
    <cellStyle name="Normal 6 2 7" xfId="149"/>
    <cellStyle name="Normal 6 3" xfId="150"/>
    <cellStyle name="Normal 6 3 2" xfId="151"/>
    <cellStyle name="Normal 6 4" xfId="152"/>
    <cellStyle name="Normal 6 5" xfId="153"/>
    <cellStyle name="Normal 6 6" xfId="154"/>
    <cellStyle name="Normal 6 7" xfId="155"/>
    <cellStyle name="Normal 6 8" xfId="156"/>
    <cellStyle name="Normal 6 9" xfId="157"/>
    <cellStyle name="Normal 7" xfId="158"/>
    <cellStyle name="Normal 7 10" xfId="159"/>
    <cellStyle name="Normal 7 2" xfId="160"/>
    <cellStyle name="Normal 7 2 2" xfId="161"/>
    <cellStyle name="Normal 7 2 3" xfId="162"/>
    <cellStyle name="Normal 7 2 4" xfId="163"/>
    <cellStyle name="Normal 7 2 5" xfId="164"/>
    <cellStyle name="Normal 7 2 6" xfId="165"/>
    <cellStyle name="Normal 7 2 7" xfId="166"/>
    <cellStyle name="Normal 7 3" xfId="167"/>
    <cellStyle name="Normal 7 4" xfId="168"/>
    <cellStyle name="Normal 7 5" xfId="169"/>
    <cellStyle name="Normal 7 6" xfId="170"/>
    <cellStyle name="Normal 7 7" xfId="171"/>
    <cellStyle name="Normal 7 8" xfId="172"/>
    <cellStyle name="Normal 7 9" xfId="173"/>
    <cellStyle name="Normal 8" xfId="174"/>
    <cellStyle name="Normal 8 2" xfId="175"/>
    <cellStyle name="Normal 9" xfId="176"/>
    <cellStyle name="Normal 9 2" xfId="177"/>
    <cellStyle name="Normal 9 3" xfId="178"/>
    <cellStyle name="Nota" xfId="179"/>
    <cellStyle name="Nota 2" xfId="180"/>
    <cellStyle name="Nota 3" xfId="181"/>
    <cellStyle name="Percent" xfId="182"/>
    <cellStyle name="Saída" xfId="183"/>
    <cellStyle name="Comma [0]" xfId="184"/>
    <cellStyle name="Texto de Aviso" xfId="185"/>
    <cellStyle name="Texto Explicativo" xfId="186"/>
    <cellStyle name="Título" xfId="187"/>
    <cellStyle name="Título 1" xfId="188"/>
    <cellStyle name="Título 2" xfId="189"/>
    <cellStyle name="Título 3" xfId="190"/>
    <cellStyle name="Título 4" xfId="191"/>
    <cellStyle name="Total" xfId="192"/>
    <cellStyle name="Comma" xfId="193"/>
    <cellStyle name="Vírgula 2" xfId="194"/>
    <cellStyle name="Vírgula 3" xfId="195"/>
    <cellStyle name="Vírgula 4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="70" zoomScaleSheetLayoutView="70" zoomScalePageLayoutView="0" workbookViewId="0" topLeftCell="A1">
      <pane xSplit="3" ySplit="3" topLeftCell="E4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M21" sqref="M21"/>
    </sheetView>
  </sheetViews>
  <sheetFormatPr defaultColWidth="9.140625" defaultRowHeight="12.75"/>
  <cols>
    <col min="1" max="1" width="6.421875" style="2" customWidth="1"/>
    <col min="2" max="2" width="34.8515625" style="2" bestFit="1" customWidth="1"/>
    <col min="3" max="3" width="14.140625" style="2" bestFit="1" customWidth="1"/>
    <col min="4" max="12" width="14.140625" style="4" customWidth="1"/>
    <col min="13" max="13" width="15.421875" style="2" customWidth="1"/>
    <col min="14" max="14" width="8.8515625" style="2" bestFit="1" customWidth="1"/>
    <col min="15" max="15" width="6.28125" style="2" customWidth="1"/>
    <col min="16" max="16" width="24.140625" style="2" bestFit="1" customWidth="1"/>
    <col min="17" max="16384" width="9.140625" style="2" customWidth="1"/>
  </cols>
  <sheetData>
    <row r="1" spans="1:14" ht="15">
      <c r="A1" s="219" t="s">
        <v>20</v>
      </c>
      <c r="B1" s="220"/>
      <c r="C1" s="220"/>
      <c r="D1" s="19"/>
      <c r="E1" s="19"/>
      <c r="F1" s="19"/>
      <c r="G1" s="19"/>
      <c r="H1" s="19"/>
      <c r="I1" s="19"/>
      <c r="J1" s="19"/>
      <c r="K1" s="19"/>
      <c r="L1" s="19"/>
      <c r="M1" s="20"/>
      <c r="N1" s="6"/>
    </row>
    <row r="2" spans="1:14" ht="15">
      <c r="A2" s="219" t="s">
        <v>75</v>
      </c>
      <c r="B2" s="220"/>
      <c r="C2" s="220"/>
      <c r="D2" s="7" t="s">
        <v>43</v>
      </c>
      <c r="E2" s="80" t="s">
        <v>47</v>
      </c>
      <c r="F2" s="81" t="s">
        <v>76</v>
      </c>
      <c r="G2" s="97" t="s">
        <v>97</v>
      </c>
      <c r="H2" s="120" t="s">
        <v>107</v>
      </c>
      <c r="I2" s="131" t="s">
        <v>118</v>
      </c>
      <c r="J2" s="138" t="s">
        <v>131</v>
      </c>
      <c r="K2" s="170" t="s">
        <v>139</v>
      </c>
      <c r="L2" s="7" t="s">
        <v>145</v>
      </c>
      <c r="M2" s="60" t="s">
        <v>3</v>
      </c>
      <c r="N2" s="10" t="s">
        <v>5</v>
      </c>
    </row>
    <row r="3" spans="1:14" ht="15">
      <c r="A3" s="5" t="s">
        <v>2</v>
      </c>
      <c r="B3" s="5" t="s">
        <v>0</v>
      </c>
      <c r="C3" s="5" t="s">
        <v>1</v>
      </c>
      <c r="D3" s="21">
        <v>41328</v>
      </c>
      <c r="E3" s="111">
        <v>42105</v>
      </c>
      <c r="F3" s="111">
        <v>42147</v>
      </c>
      <c r="G3" s="111">
        <v>42182</v>
      </c>
      <c r="H3" s="110">
        <v>42225</v>
      </c>
      <c r="I3" s="110">
        <v>42273</v>
      </c>
      <c r="J3" s="110">
        <v>42301</v>
      </c>
      <c r="K3" s="110">
        <v>42336</v>
      </c>
      <c r="L3" s="110">
        <v>42350</v>
      </c>
      <c r="M3" s="15"/>
      <c r="N3" s="52"/>
    </row>
    <row r="4" spans="1:14" ht="15">
      <c r="A4" s="164">
        <v>1</v>
      </c>
      <c r="B4" s="55" t="s">
        <v>36</v>
      </c>
      <c r="C4" s="109" t="s">
        <v>6</v>
      </c>
      <c r="D4" s="48">
        <v>14</v>
      </c>
      <c r="E4" s="51">
        <v>11</v>
      </c>
      <c r="F4" s="51">
        <v>15</v>
      </c>
      <c r="G4" s="51">
        <v>10</v>
      </c>
      <c r="H4" s="186">
        <v>2</v>
      </c>
      <c r="I4" s="186">
        <v>2</v>
      </c>
      <c r="J4" s="124">
        <v>13</v>
      </c>
      <c r="K4" s="124">
        <v>18</v>
      </c>
      <c r="L4" s="239">
        <v>2</v>
      </c>
      <c r="M4" s="23">
        <v>9</v>
      </c>
      <c r="N4" s="53">
        <f>SUM(D4:M4)-6</f>
        <v>90</v>
      </c>
    </row>
    <row r="5" spans="1:14" ht="15">
      <c r="A5" s="164">
        <f aca="true" t="shared" si="0" ref="A5:A14">SUM(A4+1)</f>
        <v>2</v>
      </c>
      <c r="B5" s="157" t="s">
        <v>108</v>
      </c>
      <c r="C5" s="158" t="s">
        <v>52</v>
      </c>
      <c r="D5" s="176"/>
      <c r="E5" s="173"/>
      <c r="F5" s="85">
        <v>9</v>
      </c>
      <c r="G5" s="85">
        <v>17</v>
      </c>
      <c r="H5" s="133">
        <v>9</v>
      </c>
      <c r="I5" s="185"/>
      <c r="J5" s="133">
        <v>7</v>
      </c>
      <c r="K5" s="133">
        <v>13</v>
      </c>
      <c r="L5" s="133">
        <v>26</v>
      </c>
      <c r="M5" s="84"/>
      <c r="N5" s="53">
        <f>SUM(D5:M5)</f>
        <v>81</v>
      </c>
    </row>
    <row r="6" spans="1:14" ht="15">
      <c r="A6" s="164">
        <f t="shared" si="0"/>
        <v>3</v>
      </c>
      <c r="B6" s="55" t="s">
        <v>41</v>
      </c>
      <c r="C6" s="109" t="s">
        <v>6</v>
      </c>
      <c r="D6" s="187">
        <v>1</v>
      </c>
      <c r="E6" s="179">
        <v>2</v>
      </c>
      <c r="F6" s="51">
        <v>17</v>
      </c>
      <c r="G6" s="51">
        <v>6</v>
      </c>
      <c r="H6" s="124">
        <v>16</v>
      </c>
      <c r="I6" s="124">
        <v>5</v>
      </c>
      <c r="J6" s="186">
        <v>4</v>
      </c>
      <c r="K6" s="124">
        <v>11</v>
      </c>
      <c r="L6" s="234">
        <v>22</v>
      </c>
      <c r="M6" s="23"/>
      <c r="N6" s="53">
        <f>SUM(D6:M6)-7</f>
        <v>77</v>
      </c>
    </row>
    <row r="7" spans="1:14" ht="15">
      <c r="A7" s="164">
        <f t="shared" si="0"/>
        <v>4</v>
      </c>
      <c r="B7" s="55" t="s">
        <v>17</v>
      </c>
      <c r="C7" s="109" t="s">
        <v>6</v>
      </c>
      <c r="D7" s="48">
        <v>6</v>
      </c>
      <c r="E7" s="179"/>
      <c r="F7" s="51">
        <v>12</v>
      </c>
      <c r="G7" s="179"/>
      <c r="H7" s="124">
        <v>11</v>
      </c>
      <c r="I7" s="186">
        <v>4</v>
      </c>
      <c r="J7" s="124">
        <v>17</v>
      </c>
      <c r="K7" s="124">
        <v>10</v>
      </c>
      <c r="L7" s="234">
        <v>12</v>
      </c>
      <c r="M7" s="23"/>
      <c r="N7" s="53">
        <f>SUM(D7:M7)-4</f>
        <v>68</v>
      </c>
    </row>
    <row r="8" spans="1:14" ht="15">
      <c r="A8" s="164">
        <f t="shared" si="0"/>
        <v>5</v>
      </c>
      <c r="B8" s="156" t="s">
        <v>77</v>
      </c>
      <c r="C8" s="109" t="s">
        <v>6</v>
      </c>
      <c r="D8" s="48">
        <v>3</v>
      </c>
      <c r="E8" s="173"/>
      <c r="F8" s="85">
        <v>20</v>
      </c>
      <c r="G8" s="85">
        <v>12</v>
      </c>
      <c r="H8" s="133">
        <v>5</v>
      </c>
      <c r="I8" s="185">
        <v>3</v>
      </c>
      <c r="J8" s="133">
        <v>12</v>
      </c>
      <c r="K8" s="185"/>
      <c r="L8" s="133">
        <v>14</v>
      </c>
      <c r="M8" s="84"/>
      <c r="N8" s="53">
        <f>SUM(D8:M8)-3</f>
        <v>66</v>
      </c>
    </row>
    <row r="9" spans="1:14" ht="15">
      <c r="A9" s="164">
        <f t="shared" si="0"/>
        <v>6</v>
      </c>
      <c r="B9" s="159" t="s">
        <v>102</v>
      </c>
      <c r="C9" s="109" t="s">
        <v>6</v>
      </c>
      <c r="D9" s="48">
        <v>4</v>
      </c>
      <c r="E9" s="173">
        <v>4</v>
      </c>
      <c r="F9" s="176"/>
      <c r="G9" s="85">
        <v>13</v>
      </c>
      <c r="H9" s="133">
        <v>13</v>
      </c>
      <c r="I9" s="185">
        <v>1</v>
      </c>
      <c r="J9" s="133">
        <v>15</v>
      </c>
      <c r="K9" s="133">
        <v>8</v>
      </c>
      <c r="L9" s="133">
        <v>10</v>
      </c>
      <c r="M9" s="15"/>
      <c r="N9" s="53">
        <f>SUM(D9:M9)-5</f>
        <v>63</v>
      </c>
    </row>
    <row r="10" spans="1:14" ht="14.25">
      <c r="A10" s="164">
        <f t="shared" si="0"/>
        <v>7</v>
      </c>
      <c r="B10" s="157" t="s">
        <v>81</v>
      </c>
      <c r="C10" s="158" t="s">
        <v>52</v>
      </c>
      <c r="D10" s="183"/>
      <c r="E10" s="183"/>
      <c r="F10" s="83">
        <v>7</v>
      </c>
      <c r="G10" s="83">
        <v>15</v>
      </c>
      <c r="H10" s="188">
        <v>3</v>
      </c>
      <c r="I10" s="189">
        <v>7</v>
      </c>
      <c r="J10" s="189">
        <v>6</v>
      </c>
      <c r="K10" s="189">
        <v>9</v>
      </c>
      <c r="L10" s="235">
        <v>18</v>
      </c>
      <c r="M10" s="24"/>
      <c r="N10" s="53">
        <f>SUM(D10:M10)-3</f>
        <v>62</v>
      </c>
    </row>
    <row r="11" spans="1:14" ht="14.25">
      <c r="A11" s="164">
        <f t="shared" si="0"/>
        <v>8</v>
      </c>
      <c r="B11" s="92" t="s">
        <v>45</v>
      </c>
      <c r="C11" s="145" t="s">
        <v>24</v>
      </c>
      <c r="D11" s="37"/>
      <c r="E11" s="37">
        <v>6</v>
      </c>
      <c r="F11" s="37">
        <v>11</v>
      </c>
      <c r="G11" s="37"/>
      <c r="H11" s="240"/>
      <c r="I11" s="240">
        <v>14</v>
      </c>
      <c r="J11" s="240">
        <v>3</v>
      </c>
      <c r="K11" s="240">
        <v>3</v>
      </c>
      <c r="L11" s="240">
        <v>16</v>
      </c>
      <c r="M11" s="49"/>
      <c r="N11" s="53">
        <f>SUM(D11:M11)</f>
        <v>53</v>
      </c>
    </row>
    <row r="12" spans="1:14" ht="15">
      <c r="A12" s="164">
        <f t="shared" si="0"/>
        <v>9</v>
      </c>
      <c r="B12" s="163" t="s">
        <v>119</v>
      </c>
      <c r="C12" s="109" t="s">
        <v>6</v>
      </c>
      <c r="D12" s="21"/>
      <c r="E12" s="21"/>
      <c r="F12" s="176"/>
      <c r="G12" s="176"/>
      <c r="H12" s="176"/>
      <c r="I12" s="85">
        <v>6</v>
      </c>
      <c r="J12" s="85"/>
      <c r="K12" s="85">
        <v>15</v>
      </c>
      <c r="L12" s="85">
        <v>32</v>
      </c>
      <c r="M12" s="15"/>
      <c r="N12" s="53">
        <f>SUM(D12:M12)</f>
        <v>53</v>
      </c>
    </row>
    <row r="13" spans="1:14" ht="14.25">
      <c r="A13" s="164">
        <f t="shared" si="0"/>
        <v>10</v>
      </c>
      <c r="B13" s="160" t="s">
        <v>117</v>
      </c>
      <c r="C13" s="158" t="s">
        <v>52</v>
      </c>
      <c r="D13" s="177"/>
      <c r="E13" s="177"/>
      <c r="F13" s="177"/>
      <c r="G13" s="71">
        <v>9</v>
      </c>
      <c r="H13" s="85">
        <v>7</v>
      </c>
      <c r="I13" s="85">
        <v>11</v>
      </c>
      <c r="J13" s="85">
        <v>11</v>
      </c>
      <c r="K13" s="85">
        <v>6</v>
      </c>
      <c r="L13" s="85">
        <v>2</v>
      </c>
      <c r="M13" s="18"/>
      <c r="N13" s="53">
        <f>SUM(D13:M13)</f>
        <v>46</v>
      </c>
    </row>
    <row r="14" spans="1:14" ht="14.25">
      <c r="A14" s="164">
        <f t="shared" si="0"/>
        <v>11</v>
      </c>
      <c r="B14" s="157" t="s">
        <v>84</v>
      </c>
      <c r="C14" s="158" t="s">
        <v>52</v>
      </c>
      <c r="D14" s="72"/>
      <c r="E14" s="72"/>
      <c r="F14" s="82">
        <v>3</v>
      </c>
      <c r="G14" s="82">
        <v>11</v>
      </c>
      <c r="H14" s="82">
        <v>4</v>
      </c>
      <c r="I14" s="82">
        <v>9</v>
      </c>
      <c r="J14" s="82">
        <v>8</v>
      </c>
      <c r="K14" s="82">
        <v>4</v>
      </c>
      <c r="L14" s="165"/>
      <c r="M14" s="72"/>
      <c r="N14" s="53">
        <f>SUM(D14:M14)</f>
        <v>39</v>
      </c>
    </row>
    <row r="15" spans="1:14" ht="14.25">
      <c r="A15" s="164">
        <v>12</v>
      </c>
      <c r="B15" s="157" t="s">
        <v>85</v>
      </c>
      <c r="C15" s="158" t="s">
        <v>52</v>
      </c>
      <c r="D15" s="72"/>
      <c r="E15" s="182"/>
      <c r="F15" s="82">
        <v>2</v>
      </c>
      <c r="G15" s="82">
        <v>20</v>
      </c>
      <c r="H15" s="181"/>
      <c r="I15" s="181"/>
      <c r="J15" s="82"/>
      <c r="K15" s="82">
        <v>7</v>
      </c>
      <c r="L15" s="165"/>
      <c r="M15" s="72"/>
      <c r="N15" s="53">
        <f>SUM(D15:M15)</f>
        <v>29</v>
      </c>
    </row>
    <row r="16" spans="1:14" ht="14.25">
      <c r="A16" s="164">
        <f aca="true" t="shared" si="1" ref="A16:A21">SUM(A15+1)</f>
        <v>13</v>
      </c>
      <c r="B16" s="161" t="s">
        <v>44</v>
      </c>
      <c r="C16" s="145" t="s">
        <v>24</v>
      </c>
      <c r="D16" s="24"/>
      <c r="E16" s="24">
        <v>8</v>
      </c>
      <c r="F16" s="180"/>
      <c r="G16" s="24">
        <v>3</v>
      </c>
      <c r="H16" s="24">
        <v>8</v>
      </c>
      <c r="I16" s="180"/>
      <c r="J16" s="180"/>
      <c r="K16" s="24">
        <v>2</v>
      </c>
      <c r="L16" s="238">
        <v>8</v>
      </c>
      <c r="M16" s="23"/>
      <c r="N16" s="53">
        <f>SUM(D16:M16)</f>
        <v>29</v>
      </c>
    </row>
    <row r="17" spans="1:14" ht="15">
      <c r="A17" s="164">
        <f t="shared" si="1"/>
        <v>14</v>
      </c>
      <c r="B17" s="55" t="s">
        <v>39</v>
      </c>
      <c r="C17" s="109" t="s">
        <v>6</v>
      </c>
      <c r="D17" s="48">
        <v>5</v>
      </c>
      <c r="E17" s="179"/>
      <c r="F17" s="179"/>
      <c r="G17" s="179"/>
      <c r="H17" s="51"/>
      <c r="I17" s="51"/>
      <c r="J17" s="51">
        <v>20</v>
      </c>
      <c r="K17" s="51"/>
      <c r="L17" s="236"/>
      <c r="M17" s="23"/>
      <c r="N17" s="53">
        <f>SUM(D17:M17)</f>
        <v>25</v>
      </c>
    </row>
    <row r="18" spans="1:16" ht="15">
      <c r="A18" s="164">
        <f t="shared" si="1"/>
        <v>15</v>
      </c>
      <c r="B18" s="157" t="s">
        <v>78</v>
      </c>
      <c r="C18" s="109" t="s">
        <v>6</v>
      </c>
      <c r="D18" s="27"/>
      <c r="E18" s="27"/>
      <c r="F18" s="27">
        <v>13</v>
      </c>
      <c r="G18" s="27">
        <v>8</v>
      </c>
      <c r="H18" s="175"/>
      <c r="I18" s="175"/>
      <c r="J18" s="175"/>
      <c r="K18" s="27"/>
      <c r="L18" s="237"/>
      <c r="M18" s="24"/>
      <c r="N18" s="53">
        <f>SUM(D18:M18)</f>
        <v>21</v>
      </c>
      <c r="O18" s="38"/>
      <c r="P18" s="39"/>
    </row>
    <row r="19" spans="1:16" ht="15">
      <c r="A19" s="164">
        <f t="shared" si="1"/>
        <v>16</v>
      </c>
      <c r="B19" s="157" t="s">
        <v>79</v>
      </c>
      <c r="C19" s="109" t="s">
        <v>6</v>
      </c>
      <c r="D19" s="51"/>
      <c r="E19" s="51"/>
      <c r="F19" s="51">
        <v>10</v>
      </c>
      <c r="G19" s="51">
        <v>7</v>
      </c>
      <c r="H19" s="179"/>
      <c r="I19" s="179"/>
      <c r="J19" s="179"/>
      <c r="K19" s="51"/>
      <c r="L19" s="236"/>
      <c r="M19" s="24"/>
      <c r="N19" s="53">
        <f>SUM(D19:M19)</f>
        <v>17</v>
      </c>
      <c r="O19" s="38"/>
      <c r="P19" s="39"/>
    </row>
    <row r="20" spans="1:16" ht="15">
      <c r="A20" s="164">
        <f t="shared" si="1"/>
        <v>17</v>
      </c>
      <c r="B20" s="55" t="s">
        <v>38</v>
      </c>
      <c r="C20" s="109" t="s">
        <v>6</v>
      </c>
      <c r="D20" s="48">
        <v>9</v>
      </c>
      <c r="E20" s="51"/>
      <c r="F20" s="51">
        <v>6</v>
      </c>
      <c r="G20" s="51"/>
      <c r="H20" s="179"/>
      <c r="I20" s="179"/>
      <c r="J20" s="179"/>
      <c r="K20" s="51"/>
      <c r="L20" s="236"/>
      <c r="M20" s="23"/>
      <c r="N20" s="53">
        <f>SUM(D20:M20)</f>
        <v>15</v>
      </c>
      <c r="O20" s="38"/>
      <c r="P20" s="39"/>
    </row>
    <row r="21" spans="1:16" ht="15">
      <c r="A21" s="164">
        <f t="shared" si="1"/>
        <v>18</v>
      </c>
      <c r="B21" s="55" t="s">
        <v>37</v>
      </c>
      <c r="C21" s="109" t="s">
        <v>6</v>
      </c>
      <c r="D21" s="48">
        <v>11</v>
      </c>
      <c r="E21" s="51">
        <v>3</v>
      </c>
      <c r="F21" s="51"/>
      <c r="G21" s="51"/>
      <c r="H21" s="179"/>
      <c r="I21" s="179"/>
      <c r="J21" s="179"/>
      <c r="K21" s="51"/>
      <c r="L21" s="236"/>
      <c r="M21" s="23"/>
      <c r="N21" s="53">
        <f>SUM(D21:M21)</f>
        <v>14</v>
      </c>
      <c r="O21" s="38"/>
      <c r="P21" s="39"/>
    </row>
    <row r="22" spans="1:16" ht="15">
      <c r="A22" s="164">
        <v>20</v>
      </c>
      <c r="B22" s="159" t="s">
        <v>103</v>
      </c>
      <c r="C22" s="158" t="s">
        <v>52</v>
      </c>
      <c r="D22" s="66"/>
      <c r="E22" s="66"/>
      <c r="F22" s="66"/>
      <c r="G22" s="71">
        <v>5</v>
      </c>
      <c r="H22" s="71">
        <v>6</v>
      </c>
      <c r="I22" s="174"/>
      <c r="J22" s="174"/>
      <c r="K22" s="174"/>
      <c r="L22" s="86"/>
      <c r="M22" s="18"/>
      <c r="N22" s="53">
        <f>SUM(D22:M22)</f>
        <v>11</v>
      </c>
      <c r="O22" s="38"/>
      <c r="P22" s="39"/>
    </row>
    <row r="23" spans="1:16" ht="15">
      <c r="A23" s="164">
        <v>21</v>
      </c>
      <c r="B23" s="159" t="s">
        <v>105</v>
      </c>
      <c r="C23" s="162" t="s">
        <v>8</v>
      </c>
      <c r="D23" s="66"/>
      <c r="E23" s="66"/>
      <c r="F23" s="177"/>
      <c r="G23" s="71">
        <v>1</v>
      </c>
      <c r="H23" s="71"/>
      <c r="I23" s="174"/>
      <c r="J23" s="71">
        <v>10</v>
      </c>
      <c r="K23" s="174"/>
      <c r="L23" s="86"/>
      <c r="M23" s="18"/>
      <c r="N23" s="53">
        <f>SUM(D23:M23)</f>
        <v>11</v>
      </c>
      <c r="O23" s="38"/>
      <c r="P23" s="39"/>
    </row>
    <row r="24" spans="1:16" ht="15">
      <c r="A24" s="164">
        <v>22</v>
      </c>
      <c r="B24" s="172" t="s">
        <v>140</v>
      </c>
      <c r="C24" s="109" t="s">
        <v>6</v>
      </c>
      <c r="D24" s="21"/>
      <c r="E24" s="21"/>
      <c r="F24" s="21"/>
      <c r="G24" s="176"/>
      <c r="H24" s="176"/>
      <c r="I24" s="176"/>
      <c r="J24" s="21"/>
      <c r="K24" s="85">
        <v>5</v>
      </c>
      <c r="L24" s="85">
        <v>6</v>
      </c>
      <c r="M24" s="15"/>
      <c r="N24" s="53">
        <f>SUM(D24:M24)</f>
        <v>11</v>
      </c>
      <c r="O24" s="38"/>
      <c r="P24" s="39"/>
    </row>
    <row r="25" spans="1:16" ht="15">
      <c r="A25" s="35">
        <v>23</v>
      </c>
      <c r="B25" s="166" t="s">
        <v>137</v>
      </c>
      <c r="C25" s="155" t="s">
        <v>16</v>
      </c>
      <c r="D25" s="21"/>
      <c r="E25" s="21"/>
      <c r="F25" s="21"/>
      <c r="G25" s="176"/>
      <c r="H25" s="176"/>
      <c r="I25" s="176"/>
      <c r="J25" s="71">
        <v>9</v>
      </c>
      <c r="K25" s="71"/>
      <c r="L25" s="86"/>
      <c r="M25" s="15"/>
      <c r="N25" s="53">
        <f>SUM(D25:M25)</f>
        <v>9</v>
      </c>
      <c r="O25" s="38"/>
      <c r="P25" s="39"/>
    </row>
    <row r="26" spans="1:16" ht="15">
      <c r="A26" s="35">
        <v>24</v>
      </c>
      <c r="B26" s="67" t="s">
        <v>46</v>
      </c>
      <c r="C26" s="108" t="s">
        <v>24</v>
      </c>
      <c r="D26" s="48">
        <v>7</v>
      </c>
      <c r="E26" s="51">
        <v>1</v>
      </c>
      <c r="F26" s="51"/>
      <c r="G26" s="179"/>
      <c r="H26" s="179"/>
      <c r="I26" s="179"/>
      <c r="J26" s="51"/>
      <c r="K26" s="51"/>
      <c r="L26" s="51"/>
      <c r="M26" s="23"/>
      <c r="N26" s="53">
        <f>SUM(D26:M26)</f>
        <v>8</v>
      </c>
      <c r="O26" s="38"/>
      <c r="P26" s="39"/>
    </row>
    <row r="27" spans="1:16" ht="15">
      <c r="A27" s="35">
        <v>25</v>
      </c>
      <c r="B27" s="169" t="s">
        <v>80</v>
      </c>
      <c r="C27" s="158" t="s">
        <v>52</v>
      </c>
      <c r="D27" s="27"/>
      <c r="E27" s="27"/>
      <c r="F27" s="27">
        <v>8</v>
      </c>
      <c r="G27" s="175"/>
      <c r="H27" s="175"/>
      <c r="I27" s="175"/>
      <c r="J27" s="27"/>
      <c r="K27" s="27"/>
      <c r="L27" s="27"/>
      <c r="M27" s="24"/>
      <c r="N27" s="53">
        <f>SUM(D27:M27)</f>
        <v>8</v>
      </c>
      <c r="O27" s="38"/>
      <c r="P27" s="39"/>
    </row>
    <row r="28" spans="1:16" ht="15">
      <c r="A28" s="35">
        <v>26</v>
      </c>
      <c r="B28" s="159" t="s">
        <v>104</v>
      </c>
      <c r="C28" s="162" t="s">
        <v>8</v>
      </c>
      <c r="D28" s="66"/>
      <c r="E28" s="66"/>
      <c r="F28" s="66"/>
      <c r="G28" s="71">
        <v>2</v>
      </c>
      <c r="H28" s="71"/>
      <c r="I28" s="71"/>
      <c r="J28" s="71">
        <v>5</v>
      </c>
      <c r="K28" s="71"/>
      <c r="L28" s="86"/>
      <c r="M28" s="18"/>
      <c r="N28" s="53">
        <f>SUM(D28:M28)</f>
        <v>7</v>
      </c>
      <c r="O28" s="38"/>
      <c r="P28" s="39"/>
    </row>
    <row r="29" spans="1:16" ht="15">
      <c r="A29" s="35">
        <v>27</v>
      </c>
      <c r="B29" s="157" t="s">
        <v>82</v>
      </c>
      <c r="C29" s="158" t="s">
        <v>52</v>
      </c>
      <c r="D29" s="21"/>
      <c r="E29" s="85"/>
      <c r="F29" s="85">
        <v>5</v>
      </c>
      <c r="G29" s="173"/>
      <c r="H29" s="173"/>
      <c r="I29" s="173"/>
      <c r="J29" s="85"/>
      <c r="K29" s="85"/>
      <c r="L29" s="85"/>
      <c r="M29" s="84"/>
      <c r="N29" s="53">
        <f>SUM(D29:M29)</f>
        <v>5</v>
      </c>
      <c r="O29" s="38"/>
      <c r="P29" s="39"/>
    </row>
    <row r="30" spans="1:16" ht="15">
      <c r="A30" s="35">
        <v>28</v>
      </c>
      <c r="B30" s="157" t="s">
        <v>83</v>
      </c>
      <c r="C30" s="158" t="s">
        <v>52</v>
      </c>
      <c r="D30" s="66"/>
      <c r="E30" s="66"/>
      <c r="F30" s="71">
        <v>4</v>
      </c>
      <c r="G30" s="174"/>
      <c r="H30" s="174"/>
      <c r="I30" s="174"/>
      <c r="J30" s="71"/>
      <c r="K30" s="71"/>
      <c r="L30" s="86"/>
      <c r="M30" s="18"/>
      <c r="N30" s="53">
        <f>SUM(D30:M30)</f>
        <v>4</v>
      </c>
      <c r="O30" s="38"/>
      <c r="P30" s="39"/>
    </row>
    <row r="31" spans="1:16" ht="15">
      <c r="A31" s="35">
        <v>29</v>
      </c>
      <c r="B31" s="55" t="s">
        <v>40</v>
      </c>
      <c r="C31" s="109" t="s">
        <v>6</v>
      </c>
      <c r="D31" s="48">
        <v>2</v>
      </c>
      <c r="E31" s="27"/>
      <c r="F31" s="27"/>
      <c r="G31" s="175"/>
      <c r="H31" s="175"/>
      <c r="I31" s="175"/>
      <c r="J31" s="27"/>
      <c r="K31" s="27"/>
      <c r="L31" s="27"/>
      <c r="M31" s="24"/>
      <c r="N31" s="53">
        <f>SUM(D31:M31)</f>
        <v>2</v>
      </c>
      <c r="O31" s="12"/>
      <c r="P31" s="13"/>
    </row>
    <row r="32" spans="1:14" ht="15">
      <c r="A32" s="35">
        <v>30</v>
      </c>
      <c r="B32" s="167" t="s">
        <v>138</v>
      </c>
      <c r="C32" s="155" t="s">
        <v>8</v>
      </c>
      <c r="D32" s="21"/>
      <c r="E32" s="21"/>
      <c r="F32" s="21"/>
      <c r="G32" s="176"/>
      <c r="H32" s="176"/>
      <c r="I32" s="176"/>
      <c r="J32" s="71">
        <v>2</v>
      </c>
      <c r="K32" s="71"/>
      <c r="L32" s="86"/>
      <c r="M32" s="15"/>
      <c r="N32" s="52">
        <f>SUM(D32:M32)</f>
        <v>2</v>
      </c>
    </row>
    <row r="33" spans="1:27" ht="14.25">
      <c r="A33" s="35">
        <v>31</v>
      </c>
      <c r="B33" s="157" t="s">
        <v>86</v>
      </c>
      <c r="C33" s="158" t="s">
        <v>52</v>
      </c>
      <c r="D33" s="66"/>
      <c r="E33" s="66"/>
      <c r="F33" s="71">
        <v>1</v>
      </c>
      <c r="G33" s="174"/>
      <c r="H33" s="174"/>
      <c r="I33" s="174"/>
      <c r="J33" s="71"/>
      <c r="K33" s="71"/>
      <c r="L33" s="86"/>
      <c r="M33" s="18"/>
      <c r="N33" s="53">
        <f>SUM(D33:M33)</f>
        <v>1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14" ht="14.25">
      <c r="A34" s="35">
        <v>32</v>
      </c>
      <c r="B34" s="18" t="s">
        <v>141</v>
      </c>
      <c r="C34" s="108" t="s">
        <v>24</v>
      </c>
      <c r="D34" s="66"/>
      <c r="E34" s="66"/>
      <c r="F34" s="66"/>
      <c r="G34" s="177"/>
      <c r="H34" s="177"/>
      <c r="I34" s="177"/>
      <c r="J34" s="66"/>
      <c r="K34" s="85">
        <v>1</v>
      </c>
      <c r="L34" s="85"/>
      <c r="M34" s="18"/>
      <c r="N34" s="53">
        <f>SUM(D34:M34)</f>
        <v>1</v>
      </c>
    </row>
    <row r="36" spans="1:2" ht="38.25">
      <c r="A36" s="178"/>
      <c r="B36" s="171" t="s">
        <v>142</v>
      </c>
    </row>
  </sheetData>
  <sheetProtection/>
  <mergeCells count="2">
    <mergeCell ref="A2:C2"/>
    <mergeCell ref="A1:C1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landscape" paperSize="9" scale="57" r:id="rId1"/>
  <ignoredErrors>
    <ignoredError sqref="N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="70" zoomScaleSheetLayoutView="70" zoomScalePageLayoutView="0" workbookViewId="0" topLeftCell="A1">
      <pane xSplit="3" ySplit="3" topLeftCell="D4" activePane="bottomRight" state="frozen"/>
      <selection pane="topLeft"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40625" defaultRowHeight="12.75"/>
  <cols>
    <col min="1" max="1" width="6.421875" style="2" customWidth="1"/>
    <col min="2" max="2" width="39.7109375" style="2" customWidth="1"/>
    <col min="3" max="3" width="14.140625" style="2" bestFit="1" customWidth="1"/>
    <col min="4" max="4" width="11.421875" style="4" customWidth="1"/>
    <col min="5" max="6" width="12.7109375" style="4" customWidth="1"/>
    <col min="7" max="12" width="12.28125" style="4" customWidth="1"/>
    <col min="13" max="13" width="12.28125" style="2" customWidth="1"/>
    <col min="14" max="14" width="8.8515625" style="2" customWidth="1"/>
    <col min="15" max="15" width="31.28125" style="2" customWidth="1"/>
    <col min="16" max="16" width="36.140625" style="2" bestFit="1" customWidth="1"/>
    <col min="17" max="16384" width="9.140625" style="2" customWidth="1"/>
  </cols>
  <sheetData>
    <row r="1" spans="1:14" ht="15">
      <c r="A1" s="221" t="s">
        <v>20</v>
      </c>
      <c r="B1" s="222"/>
      <c r="C1" s="223"/>
      <c r="D1" s="19"/>
      <c r="E1" s="19"/>
      <c r="F1" s="19"/>
      <c r="G1" s="19"/>
      <c r="H1" s="19"/>
      <c r="I1" s="19"/>
      <c r="J1" s="19"/>
      <c r="K1" s="19"/>
      <c r="L1" s="19"/>
      <c r="M1" s="20"/>
      <c r="N1" s="22"/>
    </row>
    <row r="2" spans="1:14" ht="15">
      <c r="A2" s="221" t="s">
        <v>73</v>
      </c>
      <c r="B2" s="222"/>
      <c r="C2" s="223"/>
      <c r="D2" s="7" t="s">
        <v>43</v>
      </c>
      <c r="E2" s="80" t="s">
        <v>47</v>
      </c>
      <c r="F2" s="81" t="s">
        <v>76</v>
      </c>
      <c r="G2" s="97" t="s">
        <v>97</v>
      </c>
      <c r="H2" s="120" t="s">
        <v>107</v>
      </c>
      <c r="I2" s="131" t="s">
        <v>118</v>
      </c>
      <c r="J2" s="138" t="s">
        <v>131</v>
      </c>
      <c r="K2" s="170" t="s">
        <v>139</v>
      </c>
      <c r="L2" s="7" t="s">
        <v>145</v>
      </c>
      <c r="M2" s="60" t="s">
        <v>3</v>
      </c>
      <c r="N2" s="10" t="s">
        <v>5</v>
      </c>
    </row>
    <row r="3" spans="1:14" ht="15">
      <c r="A3" s="5" t="s">
        <v>2</v>
      </c>
      <c r="B3" s="5" t="s">
        <v>0</v>
      </c>
      <c r="C3" s="5" t="s">
        <v>1</v>
      </c>
      <c r="D3" s="110">
        <v>41347</v>
      </c>
      <c r="E3" s="110">
        <v>42105</v>
      </c>
      <c r="F3" s="111">
        <v>42147</v>
      </c>
      <c r="G3" s="111">
        <v>42183</v>
      </c>
      <c r="H3" s="110">
        <v>42225</v>
      </c>
      <c r="I3" s="110">
        <v>42273</v>
      </c>
      <c r="J3" s="110">
        <v>42301</v>
      </c>
      <c r="K3" s="110">
        <v>42336</v>
      </c>
      <c r="L3" s="110">
        <v>42350</v>
      </c>
      <c r="M3" s="15"/>
      <c r="N3" s="6"/>
    </row>
    <row r="4" spans="1:14" ht="14.25">
      <c r="A4" s="9">
        <v>1</v>
      </c>
      <c r="B4" s="67" t="s">
        <v>49</v>
      </c>
      <c r="C4" s="55" t="s">
        <v>6</v>
      </c>
      <c r="D4" s="191"/>
      <c r="E4" s="112">
        <v>15</v>
      </c>
      <c r="F4" s="114">
        <v>10</v>
      </c>
      <c r="G4" s="201">
        <v>8</v>
      </c>
      <c r="H4" s="191">
        <v>6</v>
      </c>
      <c r="I4" s="112">
        <v>15</v>
      </c>
      <c r="J4" s="112">
        <v>11</v>
      </c>
      <c r="K4" s="112">
        <v>17</v>
      </c>
      <c r="L4" s="112">
        <v>38</v>
      </c>
      <c r="M4" s="24"/>
      <c r="N4" s="63">
        <f>SUM(D4:M4)-6-8</f>
        <v>106</v>
      </c>
    </row>
    <row r="5" spans="1:14" ht="14.25">
      <c r="A5" s="9">
        <f aca="true" t="shared" si="0" ref="A5:A17">(A4+1)</f>
        <v>2</v>
      </c>
      <c r="B5" s="55" t="s">
        <v>48</v>
      </c>
      <c r="C5" s="55" t="s">
        <v>6</v>
      </c>
      <c r="D5" s="191">
        <v>1</v>
      </c>
      <c r="E5" s="112">
        <v>18</v>
      </c>
      <c r="F5" s="114">
        <v>9</v>
      </c>
      <c r="G5" s="201"/>
      <c r="H5" s="112">
        <v>20</v>
      </c>
      <c r="I5" s="112">
        <v>8</v>
      </c>
      <c r="J5" s="191">
        <v>7</v>
      </c>
      <c r="K5" s="112">
        <v>9</v>
      </c>
      <c r="L5" s="112">
        <v>24</v>
      </c>
      <c r="M5" s="32">
        <v>12</v>
      </c>
      <c r="N5" s="63">
        <f>SUM(D5:M5)-8</f>
        <v>100</v>
      </c>
    </row>
    <row r="6" spans="1:14" ht="14.25">
      <c r="A6" s="9">
        <f t="shared" si="0"/>
        <v>3</v>
      </c>
      <c r="B6" s="55" t="s">
        <v>121</v>
      </c>
      <c r="C6" s="55" t="s">
        <v>6</v>
      </c>
      <c r="D6" s="112">
        <v>11</v>
      </c>
      <c r="E6" s="191">
        <v>4</v>
      </c>
      <c r="F6" s="114">
        <v>7</v>
      </c>
      <c r="G6" s="114">
        <v>10</v>
      </c>
      <c r="H6" s="191">
        <v>1</v>
      </c>
      <c r="I6" s="191">
        <v>3</v>
      </c>
      <c r="J6" s="112">
        <v>9</v>
      </c>
      <c r="K6" s="112">
        <v>13</v>
      </c>
      <c r="L6" s="112">
        <v>20</v>
      </c>
      <c r="M6" s="24">
        <v>7</v>
      </c>
      <c r="N6" s="63">
        <f>SUM(D6:M6)-7</f>
        <v>78</v>
      </c>
    </row>
    <row r="7" spans="1:14" ht="14.25">
      <c r="A7" s="9">
        <f t="shared" si="0"/>
        <v>4</v>
      </c>
      <c r="B7" s="67" t="s">
        <v>54</v>
      </c>
      <c r="C7" s="56" t="s">
        <v>24</v>
      </c>
      <c r="D7" s="191"/>
      <c r="E7" s="112">
        <v>8</v>
      </c>
      <c r="F7" s="114">
        <v>8</v>
      </c>
      <c r="G7" s="114">
        <v>14</v>
      </c>
      <c r="H7" s="191"/>
      <c r="I7" s="191">
        <v>2</v>
      </c>
      <c r="J7" s="112">
        <v>6</v>
      </c>
      <c r="K7" s="112">
        <v>5</v>
      </c>
      <c r="L7" s="112">
        <v>32</v>
      </c>
      <c r="M7" s="24"/>
      <c r="N7" s="63">
        <f>SUM(D7:M7)-2</f>
        <v>73</v>
      </c>
    </row>
    <row r="8" spans="1:14" ht="14.25">
      <c r="A8" s="9">
        <f t="shared" si="0"/>
        <v>5</v>
      </c>
      <c r="B8" s="67" t="s">
        <v>51</v>
      </c>
      <c r="C8" s="55" t="s">
        <v>52</v>
      </c>
      <c r="D8" s="191"/>
      <c r="E8" s="112">
        <v>11</v>
      </c>
      <c r="F8" s="114">
        <v>15</v>
      </c>
      <c r="G8" s="201"/>
      <c r="H8" s="112">
        <v>12</v>
      </c>
      <c r="I8" s="191"/>
      <c r="J8" s="112">
        <v>14</v>
      </c>
      <c r="K8" s="112">
        <v>3</v>
      </c>
      <c r="L8" s="112">
        <v>16</v>
      </c>
      <c r="M8" s="24"/>
      <c r="N8" s="63">
        <f>SUM(D8:M8)</f>
        <v>71</v>
      </c>
    </row>
    <row r="9" spans="1:14" ht="14.25">
      <c r="A9" s="9">
        <f t="shared" si="0"/>
        <v>6</v>
      </c>
      <c r="B9" s="87" t="s">
        <v>88</v>
      </c>
      <c r="C9" s="87" t="s">
        <v>52</v>
      </c>
      <c r="D9" s="192"/>
      <c r="E9" s="192"/>
      <c r="F9" s="119">
        <v>6</v>
      </c>
      <c r="G9" s="119">
        <v>12</v>
      </c>
      <c r="H9" s="193">
        <v>11</v>
      </c>
      <c r="I9" s="193">
        <v>11</v>
      </c>
      <c r="J9" s="191">
        <v>5</v>
      </c>
      <c r="K9" s="193">
        <v>7</v>
      </c>
      <c r="L9" s="193">
        <v>22</v>
      </c>
      <c r="M9" s="118"/>
      <c r="N9" s="63">
        <f>SUM(D9:M9)-5</f>
        <v>69</v>
      </c>
    </row>
    <row r="10" spans="1:14" ht="15">
      <c r="A10" s="9">
        <f t="shared" si="0"/>
        <v>7</v>
      </c>
      <c r="B10" s="87" t="s">
        <v>87</v>
      </c>
      <c r="C10" s="87" t="s">
        <v>52</v>
      </c>
      <c r="D10" s="111"/>
      <c r="E10" s="190"/>
      <c r="F10" s="197">
        <v>17</v>
      </c>
      <c r="G10" s="197">
        <v>17</v>
      </c>
      <c r="H10" s="197">
        <v>4</v>
      </c>
      <c r="I10" s="190"/>
      <c r="J10" s="190"/>
      <c r="K10" s="197">
        <v>6</v>
      </c>
      <c r="L10" s="197">
        <v>12</v>
      </c>
      <c r="M10" s="15"/>
      <c r="N10" s="63">
        <f>SUM(D10:M10)</f>
        <v>56</v>
      </c>
    </row>
    <row r="11" spans="1:14" ht="14.25">
      <c r="A11" s="9">
        <f t="shared" si="0"/>
        <v>8</v>
      </c>
      <c r="B11" s="67" t="s">
        <v>55</v>
      </c>
      <c r="C11" s="55" t="s">
        <v>6</v>
      </c>
      <c r="D11" s="201"/>
      <c r="E11" s="114">
        <v>7</v>
      </c>
      <c r="F11" s="114">
        <v>4</v>
      </c>
      <c r="G11" s="114"/>
      <c r="H11" s="201"/>
      <c r="I11" s="114">
        <v>4</v>
      </c>
      <c r="J11" s="201"/>
      <c r="K11" s="114">
        <v>20</v>
      </c>
      <c r="L11" s="114">
        <v>18</v>
      </c>
      <c r="M11" s="24"/>
      <c r="N11" s="63">
        <f>SUM(D11:M11)</f>
        <v>53</v>
      </c>
    </row>
    <row r="12" spans="1:14" ht="14.25">
      <c r="A12" s="9">
        <f t="shared" si="0"/>
        <v>9</v>
      </c>
      <c r="B12" s="67" t="s">
        <v>50</v>
      </c>
      <c r="C12" s="55" t="s">
        <v>6</v>
      </c>
      <c r="D12" s="201"/>
      <c r="E12" s="114">
        <v>13</v>
      </c>
      <c r="F12" s="201"/>
      <c r="G12" s="114">
        <v>9</v>
      </c>
      <c r="H12" s="114">
        <v>5</v>
      </c>
      <c r="I12" s="114">
        <v>10</v>
      </c>
      <c r="J12" s="201"/>
      <c r="K12" s="114"/>
      <c r="L12" s="114"/>
      <c r="M12" s="32">
        <v>5</v>
      </c>
      <c r="N12" s="63">
        <f>SUM(D12:M12)</f>
        <v>42</v>
      </c>
    </row>
    <row r="13" spans="1:14" ht="14.25">
      <c r="A13" s="9">
        <f t="shared" si="0"/>
        <v>10</v>
      </c>
      <c r="B13" s="87" t="s">
        <v>89</v>
      </c>
      <c r="C13" s="87" t="s">
        <v>52</v>
      </c>
      <c r="D13" s="199"/>
      <c r="E13" s="199"/>
      <c r="F13" s="119">
        <v>5</v>
      </c>
      <c r="G13" s="201"/>
      <c r="H13" s="119">
        <v>8</v>
      </c>
      <c r="I13" s="119">
        <v>18</v>
      </c>
      <c r="J13" s="119">
        <v>1</v>
      </c>
      <c r="K13" s="119">
        <v>1</v>
      </c>
      <c r="L13" s="119">
        <v>6</v>
      </c>
      <c r="M13" s="118"/>
      <c r="N13" s="63">
        <f>SUM(D13:M13)</f>
        <v>39</v>
      </c>
    </row>
    <row r="14" spans="1:14" ht="14.25">
      <c r="A14" s="9">
        <f t="shared" si="0"/>
        <v>11</v>
      </c>
      <c r="B14" s="125" t="s">
        <v>110</v>
      </c>
      <c r="C14" s="87" t="s">
        <v>52</v>
      </c>
      <c r="D14" s="202"/>
      <c r="E14" s="202"/>
      <c r="F14" s="202"/>
      <c r="G14" s="116"/>
      <c r="H14" s="117">
        <v>15</v>
      </c>
      <c r="I14" s="117">
        <v>13</v>
      </c>
      <c r="J14" s="117"/>
      <c r="K14" s="117">
        <v>10</v>
      </c>
      <c r="L14" s="117"/>
      <c r="M14" s="196"/>
      <c r="N14" s="63">
        <f>SUM(D14:M14)</f>
        <v>38</v>
      </c>
    </row>
    <row r="15" spans="1:14" ht="14.25">
      <c r="A15" s="9">
        <f t="shared" si="0"/>
        <v>12</v>
      </c>
      <c r="B15" s="67" t="s">
        <v>120</v>
      </c>
      <c r="C15" s="56" t="s">
        <v>53</v>
      </c>
      <c r="D15" s="201"/>
      <c r="E15" s="114">
        <v>10</v>
      </c>
      <c r="F15" s="114">
        <v>2</v>
      </c>
      <c r="G15" s="201"/>
      <c r="H15" s="114">
        <v>7</v>
      </c>
      <c r="I15" s="114">
        <v>7</v>
      </c>
      <c r="J15" s="201"/>
      <c r="K15" s="114">
        <v>12</v>
      </c>
      <c r="L15" s="114"/>
      <c r="M15" s="29"/>
      <c r="N15" s="63">
        <f>SUM(D15:M15)</f>
        <v>38</v>
      </c>
    </row>
    <row r="16" spans="1:15" ht="14.25">
      <c r="A16" s="9">
        <f t="shared" si="0"/>
        <v>13</v>
      </c>
      <c r="B16" s="55" t="s">
        <v>30</v>
      </c>
      <c r="C16" s="55" t="s">
        <v>6</v>
      </c>
      <c r="D16" s="114">
        <v>14</v>
      </c>
      <c r="E16" s="114">
        <v>9</v>
      </c>
      <c r="F16" s="201">
        <v>3</v>
      </c>
      <c r="G16" s="201"/>
      <c r="H16" s="201"/>
      <c r="I16" s="114">
        <v>5</v>
      </c>
      <c r="J16" s="114">
        <v>4</v>
      </c>
      <c r="K16" s="114">
        <v>4</v>
      </c>
      <c r="L16" s="114"/>
      <c r="M16" s="24"/>
      <c r="N16" s="63">
        <f>SUM(D16:M16)-3</f>
        <v>36</v>
      </c>
      <c r="O16" s="8"/>
    </row>
    <row r="17" spans="1:15" ht="14.25">
      <c r="A17" s="9">
        <f t="shared" si="0"/>
        <v>14</v>
      </c>
      <c r="B17" s="55" t="s">
        <v>31</v>
      </c>
      <c r="C17" s="55" t="s">
        <v>6</v>
      </c>
      <c r="D17" s="114">
        <v>9</v>
      </c>
      <c r="E17" s="201"/>
      <c r="F17" s="114">
        <v>20</v>
      </c>
      <c r="G17" s="201"/>
      <c r="H17" s="201"/>
      <c r="I17" s="114"/>
      <c r="J17" s="114"/>
      <c r="K17" s="114"/>
      <c r="L17" s="114"/>
      <c r="M17" s="24">
        <v>5</v>
      </c>
      <c r="N17" s="63">
        <f>SUM(D17:M17)</f>
        <v>34</v>
      </c>
      <c r="O17" s="39"/>
    </row>
    <row r="18" spans="1:15" ht="14.25">
      <c r="A18" s="9">
        <v>15</v>
      </c>
      <c r="B18" s="125" t="s">
        <v>109</v>
      </c>
      <c r="C18" s="55" t="s">
        <v>6</v>
      </c>
      <c r="D18" s="116"/>
      <c r="E18" s="202"/>
      <c r="F18" s="202"/>
      <c r="G18" s="202"/>
      <c r="H18" s="117">
        <v>17</v>
      </c>
      <c r="I18" s="117"/>
      <c r="J18" s="117">
        <v>2</v>
      </c>
      <c r="K18" s="117">
        <v>11</v>
      </c>
      <c r="L18" s="117"/>
      <c r="M18" s="196"/>
      <c r="N18" s="63">
        <f>SUM(D18:M18)</f>
        <v>30</v>
      </c>
      <c r="O18" s="39"/>
    </row>
    <row r="19" spans="1:15" ht="14.25">
      <c r="A19" s="9">
        <v>16</v>
      </c>
      <c r="B19" s="137" t="s">
        <v>122</v>
      </c>
      <c r="C19" s="130" t="s">
        <v>6</v>
      </c>
      <c r="D19" s="242"/>
      <c r="E19" s="242"/>
      <c r="F19" s="243"/>
      <c r="G19" s="243"/>
      <c r="H19" s="243"/>
      <c r="I19" s="242">
        <v>1</v>
      </c>
      <c r="J19" s="242"/>
      <c r="K19" s="242"/>
      <c r="L19" s="114">
        <v>28</v>
      </c>
      <c r="M19" s="244"/>
      <c r="N19" s="63">
        <f>SUM(D19:M19)</f>
        <v>29</v>
      </c>
      <c r="O19" s="39"/>
    </row>
    <row r="20" spans="1:15" ht="14.25">
      <c r="A20" s="9">
        <v>17</v>
      </c>
      <c r="B20" s="121" t="s">
        <v>101</v>
      </c>
      <c r="C20" s="55" t="s">
        <v>6</v>
      </c>
      <c r="D20" s="202"/>
      <c r="E20" s="202"/>
      <c r="F20" s="202"/>
      <c r="G20" s="117">
        <v>7</v>
      </c>
      <c r="H20" s="117">
        <v>3</v>
      </c>
      <c r="I20" s="117">
        <v>9</v>
      </c>
      <c r="J20" s="117"/>
      <c r="K20" s="117"/>
      <c r="L20" s="117">
        <v>8</v>
      </c>
      <c r="M20" s="196"/>
      <c r="N20" s="63">
        <f>SUM(D20:M20)</f>
        <v>27</v>
      </c>
      <c r="O20" s="39"/>
    </row>
    <row r="21" spans="1:15" ht="14.25">
      <c r="A21" s="86">
        <v>18</v>
      </c>
      <c r="B21" s="67" t="s">
        <v>56</v>
      </c>
      <c r="C21" s="55" t="s">
        <v>6</v>
      </c>
      <c r="D21" s="116"/>
      <c r="E21" s="117">
        <v>6</v>
      </c>
      <c r="F21" s="117">
        <v>11</v>
      </c>
      <c r="G21" s="200"/>
      <c r="H21" s="200"/>
      <c r="I21" s="200"/>
      <c r="J21" s="117"/>
      <c r="K21" s="117">
        <v>8</v>
      </c>
      <c r="L21" s="117"/>
      <c r="M21" s="196"/>
      <c r="N21" s="35">
        <f>SUM(D21:M21)</f>
        <v>25</v>
      </c>
      <c r="O21" s="39"/>
    </row>
    <row r="22" spans="1:15" ht="14.25">
      <c r="A22" s="165">
        <v>19</v>
      </c>
      <c r="B22" s="55" t="s">
        <v>34</v>
      </c>
      <c r="C22" s="55" t="s">
        <v>6</v>
      </c>
      <c r="D22" s="114">
        <v>4</v>
      </c>
      <c r="E22" s="114">
        <v>5</v>
      </c>
      <c r="F22" s="114">
        <v>13</v>
      </c>
      <c r="G22" s="201"/>
      <c r="H22" s="201"/>
      <c r="I22" s="201"/>
      <c r="J22" s="114"/>
      <c r="K22" s="114"/>
      <c r="L22" s="114"/>
      <c r="M22" s="24"/>
      <c r="N22" s="63">
        <f>SUM(D22:M22)</f>
        <v>22</v>
      </c>
      <c r="O22" s="39"/>
    </row>
    <row r="23" spans="1:15" ht="14.25">
      <c r="A23" s="165">
        <v>20</v>
      </c>
      <c r="B23" s="55" t="s">
        <v>35</v>
      </c>
      <c r="C23" s="55" t="s">
        <v>6</v>
      </c>
      <c r="D23" s="114">
        <v>3</v>
      </c>
      <c r="E23" s="114">
        <v>3</v>
      </c>
      <c r="F23" s="114">
        <v>12</v>
      </c>
      <c r="G23" s="201"/>
      <c r="H23" s="201"/>
      <c r="I23" s="201"/>
      <c r="J23" s="114"/>
      <c r="K23" s="114"/>
      <c r="L23" s="114"/>
      <c r="M23" s="24"/>
      <c r="N23" s="63">
        <f>SUM(D23:M23)</f>
        <v>18</v>
      </c>
      <c r="O23" s="39"/>
    </row>
    <row r="24" spans="1:15" ht="14.25">
      <c r="A24" s="165">
        <v>21</v>
      </c>
      <c r="B24" s="198" t="s">
        <v>144</v>
      </c>
      <c r="C24" s="87" t="s">
        <v>52</v>
      </c>
      <c r="D24" s="66"/>
      <c r="E24" s="66"/>
      <c r="F24" s="66"/>
      <c r="G24" s="66"/>
      <c r="H24" s="177"/>
      <c r="I24" s="177"/>
      <c r="J24" s="177"/>
      <c r="K24" s="71">
        <v>2</v>
      </c>
      <c r="L24" s="117">
        <v>14</v>
      </c>
      <c r="M24" s="18"/>
      <c r="N24" s="63">
        <f>SUM(D24:M24)</f>
        <v>16</v>
      </c>
      <c r="O24" s="39"/>
    </row>
    <row r="25" spans="1:15" ht="14.25">
      <c r="A25" s="35">
        <v>22</v>
      </c>
      <c r="B25" s="198" t="s">
        <v>102</v>
      </c>
      <c r="C25" s="55" t="s">
        <v>6</v>
      </c>
      <c r="D25" s="116"/>
      <c r="E25" s="116"/>
      <c r="F25" s="116"/>
      <c r="G25" s="116"/>
      <c r="H25" s="202"/>
      <c r="I25" s="202"/>
      <c r="J25" s="202"/>
      <c r="K25" s="117">
        <v>15</v>
      </c>
      <c r="L25" s="117"/>
      <c r="M25" s="196"/>
      <c r="N25" s="63">
        <f>SUM(D25:M25)</f>
        <v>15</v>
      </c>
      <c r="O25" s="39"/>
    </row>
    <row r="26" spans="1:15" ht="14.25">
      <c r="A26" s="35">
        <v>23</v>
      </c>
      <c r="B26" s="55" t="s">
        <v>33</v>
      </c>
      <c r="C26" s="55" t="s">
        <v>24</v>
      </c>
      <c r="D26" s="114">
        <v>5</v>
      </c>
      <c r="E26" s="114">
        <v>2</v>
      </c>
      <c r="F26" s="114">
        <v>1</v>
      </c>
      <c r="G26" s="114">
        <v>6</v>
      </c>
      <c r="H26" s="201"/>
      <c r="I26" s="201"/>
      <c r="J26" s="201"/>
      <c r="K26" s="114"/>
      <c r="L26" s="114"/>
      <c r="M26" s="24"/>
      <c r="N26" s="63">
        <f>SUM(D26:M26)</f>
        <v>14</v>
      </c>
      <c r="O26" s="40"/>
    </row>
    <row r="27" spans="1:15" ht="14.25">
      <c r="A27" s="35">
        <v>24</v>
      </c>
      <c r="B27" s="125" t="s">
        <v>111</v>
      </c>
      <c r="C27" s="55" t="s">
        <v>6</v>
      </c>
      <c r="D27" s="116"/>
      <c r="E27" s="202"/>
      <c r="F27" s="202"/>
      <c r="G27" s="202"/>
      <c r="H27" s="117">
        <v>13</v>
      </c>
      <c r="I27" s="117"/>
      <c r="J27" s="117"/>
      <c r="K27" s="117"/>
      <c r="L27" s="117"/>
      <c r="M27" s="196"/>
      <c r="N27" s="63">
        <f>SUM(D27:M27)</f>
        <v>13</v>
      </c>
      <c r="O27" s="39"/>
    </row>
    <row r="28" spans="1:15" ht="14.25">
      <c r="A28" s="35">
        <v>25</v>
      </c>
      <c r="B28" s="125" t="s">
        <v>55</v>
      </c>
      <c r="C28" s="55" t="s">
        <v>6</v>
      </c>
      <c r="D28" s="116"/>
      <c r="E28" s="202"/>
      <c r="F28" s="202"/>
      <c r="G28" s="202"/>
      <c r="H28" s="117">
        <v>9</v>
      </c>
      <c r="I28" s="117"/>
      <c r="J28" s="117">
        <v>3</v>
      </c>
      <c r="K28" s="117"/>
      <c r="L28" s="117"/>
      <c r="M28" s="196"/>
      <c r="N28" s="63">
        <f>SUM(D28:M28)</f>
        <v>12</v>
      </c>
      <c r="O28" s="39"/>
    </row>
    <row r="29" spans="1:14" ht="14.25">
      <c r="A29" s="35">
        <v>26</v>
      </c>
      <c r="B29" s="125" t="s">
        <v>12</v>
      </c>
      <c r="C29" s="55" t="s">
        <v>6</v>
      </c>
      <c r="D29" s="116"/>
      <c r="E29" s="202"/>
      <c r="F29" s="202"/>
      <c r="G29" s="202"/>
      <c r="H29" s="117">
        <v>10</v>
      </c>
      <c r="I29" s="117"/>
      <c r="J29" s="117"/>
      <c r="K29" s="117"/>
      <c r="L29" s="117"/>
      <c r="M29" s="196"/>
      <c r="N29" s="63">
        <f>SUM(D29:M29)</f>
        <v>10</v>
      </c>
    </row>
    <row r="30" spans="1:14" ht="14.25">
      <c r="A30" s="35">
        <v>27</v>
      </c>
      <c r="B30" s="245" t="s">
        <v>137</v>
      </c>
      <c r="C30" s="246" t="s">
        <v>16</v>
      </c>
      <c r="D30" s="247"/>
      <c r="E30" s="247"/>
      <c r="F30" s="247"/>
      <c r="G30" s="247"/>
      <c r="H30" s="247"/>
      <c r="I30" s="247"/>
      <c r="J30" s="247"/>
      <c r="K30" s="247"/>
      <c r="L30" s="117">
        <v>10</v>
      </c>
      <c r="M30" s="241"/>
      <c r="N30" s="63">
        <f>SUM(D30:M30)</f>
        <v>10</v>
      </c>
    </row>
    <row r="31" spans="1:26" ht="14.25">
      <c r="A31" s="35">
        <v>28</v>
      </c>
      <c r="B31" s="56" t="s">
        <v>143</v>
      </c>
      <c r="C31" s="56" t="s">
        <v>24</v>
      </c>
      <c r="D31" s="114">
        <v>7</v>
      </c>
      <c r="E31" s="201"/>
      <c r="F31" s="201"/>
      <c r="G31" s="201"/>
      <c r="H31" s="114"/>
      <c r="I31" s="114"/>
      <c r="J31" s="114"/>
      <c r="K31" s="114"/>
      <c r="L31" s="114"/>
      <c r="M31" s="32"/>
      <c r="N31" s="63">
        <f>SUM(D31:M31)</f>
        <v>7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14" ht="14.25">
      <c r="A32" s="35">
        <v>29</v>
      </c>
      <c r="B32" s="55" t="s">
        <v>32</v>
      </c>
      <c r="C32" s="55" t="s">
        <v>8</v>
      </c>
      <c r="D32" s="114">
        <v>6</v>
      </c>
      <c r="E32" s="201"/>
      <c r="F32" s="201"/>
      <c r="G32" s="201"/>
      <c r="H32" s="114"/>
      <c r="I32" s="114"/>
      <c r="J32" s="114"/>
      <c r="K32" s="114"/>
      <c r="L32" s="114"/>
      <c r="M32" s="24"/>
      <c r="N32" s="63">
        <f>SUM(D32:M32)</f>
        <v>6</v>
      </c>
    </row>
    <row r="33" spans="1:14" ht="14.25">
      <c r="A33" s="35">
        <v>30</v>
      </c>
      <c r="B33" s="136" t="s">
        <v>25</v>
      </c>
      <c r="C33" s="55" t="s">
        <v>6</v>
      </c>
      <c r="D33" s="114"/>
      <c r="E33" s="201"/>
      <c r="F33" s="201"/>
      <c r="G33" s="201"/>
      <c r="H33" s="114"/>
      <c r="I33" s="114">
        <v>6</v>
      </c>
      <c r="J33" s="114"/>
      <c r="K33" s="114"/>
      <c r="L33" s="114"/>
      <c r="M33" s="24"/>
      <c r="N33" s="63">
        <f>SUM(D33:M33)</f>
        <v>6</v>
      </c>
    </row>
    <row r="34" spans="1:14" ht="12.75">
      <c r="A34" s="35">
        <v>31</v>
      </c>
      <c r="B34" s="18" t="s">
        <v>146</v>
      </c>
      <c r="C34" s="18" t="s">
        <v>53</v>
      </c>
      <c r="D34" s="66"/>
      <c r="E34" s="66"/>
      <c r="F34" s="66"/>
      <c r="G34" s="66"/>
      <c r="H34" s="66"/>
      <c r="I34" s="66"/>
      <c r="J34" s="66"/>
      <c r="K34" s="66"/>
      <c r="L34" s="71">
        <v>4</v>
      </c>
      <c r="M34" s="18"/>
      <c r="N34" s="35">
        <f>SUM(D34:M34)</f>
        <v>4</v>
      </c>
    </row>
    <row r="35" spans="1:14" ht="14.25">
      <c r="A35" s="35">
        <v>32</v>
      </c>
      <c r="B35" s="55" t="s">
        <v>11</v>
      </c>
      <c r="C35" s="55" t="s">
        <v>6</v>
      </c>
      <c r="D35" s="114">
        <v>2</v>
      </c>
      <c r="E35" s="201"/>
      <c r="F35" s="201"/>
      <c r="G35" s="201"/>
      <c r="H35" s="114"/>
      <c r="I35" s="114"/>
      <c r="J35" s="114"/>
      <c r="K35" s="114"/>
      <c r="L35" s="114"/>
      <c r="M35" s="24"/>
      <c r="N35" s="63">
        <f>SUM(D35:M35)</f>
        <v>2</v>
      </c>
    </row>
    <row r="36" spans="1:14" ht="14.25">
      <c r="A36" s="35">
        <v>33</v>
      </c>
      <c r="B36" s="125" t="s">
        <v>112</v>
      </c>
      <c r="C36" s="87" t="s">
        <v>52</v>
      </c>
      <c r="D36" s="116"/>
      <c r="E36" s="202"/>
      <c r="F36" s="202"/>
      <c r="G36" s="202"/>
      <c r="H36" s="117">
        <v>2</v>
      </c>
      <c r="I36" s="117"/>
      <c r="J36" s="117"/>
      <c r="K36" s="117"/>
      <c r="L36" s="117"/>
      <c r="M36" s="196"/>
      <c r="N36" s="63">
        <f>SUM(D36:M36)</f>
        <v>2</v>
      </c>
    </row>
    <row r="37" spans="1:14" ht="38.25">
      <c r="A37" s="178"/>
      <c r="B37" s="171" t="s">
        <v>142</v>
      </c>
      <c r="N37" s="8"/>
    </row>
    <row r="38" ht="12.75">
      <c r="N38" s="8"/>
    </row>
    <row r="39" ht="12.75">
      <c r="N39" s="8"/>
    </row>
    <row r="40" ht="12.75">
      <c r="N40" s="8"/>
    </row>
    <row r="41" ht="12.75">
      <c r="N41" s="8"/>
    </row>
    <row r="42" ht="12.75">
      <c r="N42" s="8"/>
    </row>
    <row r="43" ht="12.75">
      <c r="N43" s="8"/>
    </row>
    <row r="44" ht="12.75">
      <c r="N44" s="8"/>
    </row>
    <row r="45" ht="12.75">
      <c r="N45" s="8"/>
    </row>
    <row r="46" ht="12.75">
      <c r="N46" s="8"/>
    </row>
    <row r="47" ht="12.75">
      <c r="N47" s="8"/>
    </row>
    <row r="48" ht="12.75">
      <c r="N48" s="8"/>
    </row>
    <row r="49" ht="12.75">
      <c r="N49" s="8"/>
    </row>
    <row r="50" ht="12.75">
      <c r="N50" s="8"/>
    </row>
    <row r="51" ht="12.75">
      <c r="N51" s="8"/>
    </row>
    <row r="52" ht="12.75">
      <c r="N52" s="8"/>
    </row>
    <row r="53" ht="12.75">
      <c r="N53" s="8"/>
    </row>
    <row r="54" ht="12.75">
      <c r="N54" s="8"/>
    </row>
    <row r="55" ht="12.75">
      <c r="N55" s="8"/>
    </row>
    <row r="56" ht="12.75">
      <c r="N56" s="8"/>
    </row>
    <row r="57" ht="12.75">
      <c r="N57" s="8"/>
    </row>
    <row r="58" ht="12.75">
      <c r="N58" s="8"/>
    </row>
    <row r="59" ht="12.75">
      <c r="N59" s="8"/>
    </row>
    <row r="60" ht="12.75">
      <c r="N60" s="8"/>
    </row>
    <row r="61" ht="12.75">
      <c r="N61" s="8"/>
    </row>
    <row r="62" ht="12.75">
      <c r="N62" s="8"/>
    </row>
    <row r="63" ht="12.75">
      <c r="N63" s="8"/>
    </row>
    <row r="64" ht="12.75">
      <c r="N64" s="8"/>
    </row>
    <row r="65" ht="12.75">
      <c r="N65" s="8"/>
    </row>
    <row r="66" ht="12.75">
      <c r="N66" s="8"/>
    </row>
    <row r="67" ht="12.75">
      <c r="N67" s="8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landscape" paperSize="9" scale="57" r:id="rId1"/>
  <ignoredErrors>
    <ignoredError sqref="N9 N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:C1"/>
    </sheetView>
  </sheetViews>
  <sheetFormatPr defaultColWidth="9.140625" defaultRowHeight="12.75"/>
  <cols>
    <col min="1" max="1" width="6.421875" style="2" customWidth="1"/>
    <col min="2" max="2" width="34.8515625" style="2" bestFit="1" customWidth="1"/>
    <col min="3" max="3" width="14.140625" style="2" bestFit="1" customWidth="1"/>
    <col min="4" max="4" width="13.421875" style="4" customWidth="1"/>
    <col min="5" max="5" width="12.140625" style="4" customWidth="1"/>
    <col min="6" max="6" width="14.8515625" style="4" customWidth="1"/>
    <col min="7" max="10" width="11.421875" style="4" customWidth="1"/>
    <col min="11" max="11" width="14.8515625" style="4" bestFit="1" customWidth="1"/>
    <col min="12" max="12" width="14.8515625" style="4" customWidth="1"/>
    <col min="13" max="13" width="12.28125" style="2" customWidth="1"/>
    <col min="14" max="14" width="11.00390625" style="2" customWidth="1"/>
    <col min="15" max="15" width="6.421875" style="2" customWidth="1"/>
    <col min="16" max="16" width="28.8515625" style="2" customWidth="1"/>
    <col min="17" max="16384" width="9.140625" style="2" customWidth="1"/>
  </cols>
  <sheetData>
    <row r="1" spans="1:14" ht="12.75">
      <c r="A1" s="224" t="s">
        <v>20</v>
      </c>
      <c r="B1" s="224"/>
      <c r="C1" s="224"/>
      <c r="D1" s="16"/>
      <c r="E1" s="16"/>
      <c r="F1" s="16"/>
      <c r="G1" s="16"/>
      <c r="H1" s="16"/>
      <c r="I1" s="16"/>
      <c r="J1" s="16"/>
      <c r="K1" s="16"/>
      <c r="L1" s="16"/>
      <c r="M1" s="17"/>
      <c r="N1" s="18"/>
    </row>
    <row r="2" spans="1:15" ht="15">
      <c r="A2" s="224" t="s">
        <v>74</v>
      </c>
      <c r="B2" s="224"/>
      <c r="C2" s="224"/>
      <c r="D2" s="7" t="s">
        <v>43</v>
      </c>
      <c r="E2" s="80" t="s">
        <v>47</v>
      </c>
      <c r="F2" s="81" t="s">
        <v>76</v>
      </c>
      <c r="G2" s="97" t="s">
        <v>97</v>
      </c>
      <c r="H2" s="120" t="s">
        <v>107</v>
      </c>
      <c r="I2" s="131" t="s">
        <v>118</v>
      </c>
      <c r="J2" s="138" t="s">
        <v>131</v>
      </c>
      <c r="K2" s="170" t="s">
        <v>139</v>
      </c>
      <c r="L2" s="7" t="s">
        <v>145</v>
      </c>
      <c r="M2" s="60" t="s">
        <v>3</v>
      </c>
      <c r="N2" s="61" t="s">
        <v>42</v>
      </c>
      <c r="O2" s="62"/>
    </row>
    <row r="3" spans="1:17" s="8" customFormat="1" ht="14.25">
      <c r="A3" s="1" t="s">
        <v>2</v>
      </c>
      <c r="B3" s="1" t="s">
        <v>0</v>
      </c>
      <c r="C3" s="1" t="s">
        <v>1</v>
      </c>
      <c r="D3" s="110">
        <v>41347</v>
      </c>
      <c r="E3" s="110">
        <v>42105</v>
      </c>
      <c r="F3" s="111">
        <v>42147</v>
      </c>
      <c r="G3" s="111">
        <v>42183</v>
      </c>
      <c r="H3" s="110">
        <v>42225</v>
      </c>
      <c r="I3" s="110">
        <v>42273</v>
      </c>
      <c r="J3" s="110">
        <v>42301</v>
      </c>
      <c r="K3" s="110">
        <v>42336</v>
      </c>
      <c r="L3" s="110">
        <v>42350</v>
      </c>
      <c r="M3" s="11"/>
      <c r="N3" s="3"/>
      <c r="Q3" s="58"/>
    </row>
    <row r="4" spans="1:17" s="8" customFormat="1" ht="14.25">
      <c r="A4" s="9">
        <v>1</v>
      </c>
      <c r="B4" s="107" t="s">
        <v>15</v>
      </c>
      <c r="C4" s="107" t="s">
        <v>6</v>
      </c>
      <c r="D4" s="112">
        <v>20</v>
      </c>
      <c r="E4" s="203"/>
      <c r="F4" s="113">
        <v>9</v>
      </c>
      <c r="G4" s="203"/>
      <c r="H4" s="203"/>
      <c r="I4" s="113">
        <v>7</v>
      </c>
      <c r="J4" s="113">
        <v>20</v>
      </c>
      <c r="K4" s="113">
        <v>6</v>
      </c>
      <c r="L4" s="228">
        <v>34</v>
      </c>
      <c r="M4" s="50">
        <v>5</v>
      </c>
      <c r="N4" s="63">
        <f>SUM(D4:M4)</f>
        <v>101</v>
      </c>
      <c r="Q4" s="58"/>
    </row>
    <row r="5" spans="1:17" s="8" customFormat="1" ht="14.25">
      <c r="A5" s="9">
        <v>2</v>
      </c>
      <c r="B5" s="134" t="s">
        <v>58</v>
      </c>
      <c r="C5" s="147" t="s">
        <v>24</v>
      </c>
      <c r="D5" s="191"/>
      <c r="E5" s="113">
        <v>15</v>
      </c>
      <c r="F5" s="113">
        <v>11</v>
      </c>
      <c r="G5" s="203">
        <v>11</v>
      </c>
      <c r="H5" s="113">
        <v>13</v>
      </c>
      <c r="I5" s="203">
        <v>5</v>
      </c>
      <c r="J5" s="113">
        <v>12</v>
      </c>
      <c r="K5" s="113">
        <v>20</v>
      </c>
      <c r="L5" s="228">
        <v>24</v>
      </c>
      <c r="M5" s="50"/>
      <c r="N5" s="63">
        <f>SUM(D5:M5)-16</f>
        <v>95</v>
      </c>
      <c r="Q5" s="58"/>
    </row>
    <row r="6" spans="1:17" s="8" customFormat="1" ht="14.25">
      <c r="A6" s="9">
        <v>3</v>
      </c>
      <c r="B6" s="107" t="s">
        <v>125</v>
      </c>
      <c r="C6" s="107" t="s">
        <v>6</v>
      </c>
      <c r="D6" s="112">
        <v>9</v>
      </c>
      <c r="E6" s="203"/>
      <c r="F6" s="113">
        <v>17</v>
      </c>
      <c r="G6" s="203">
        <v>2</v>
      </c>
      <c r="H6" s="113">
        <v>15</v>
      </c>
      <c r="I6" s="113">
        <v>12</v>
      </c>
      <c r="J6" s="203"/>
      <c r="K6" s="113">
        <v>7</v>
      </c>
      <c r="L6" s="228">
        <v>22</v>
      </c>
      <c r="M6" s="50">
        <v>5</v>
      </c>
      <c r="N6" s="63">
        <f>SUM(D6:M6)-2</f>
        <v>87</v>
      </c>
      <c r="Q6" s="58"/>
    </row>
    <row r="7" spans="1:17" s="8" customFormat="1" ht="14.25">
      <c r="A7" s="9">
        <v>4</v>
      </c>
      <c r="B7" s="107" t="s">
        <v>18</v>
      </c>
      <c r="C7" s="107" t="s">
        <v>6</v>
      </c>
      <c r="D7" s="112">
        <v>15</v>
      </c>
      <c r="E7" s="203"/>
      <c r="F7" s="113">
        <v>20</v>
      </c>
      <c r="G7" s="113">
        <v>10</v>
      </c>
      <c r="H7" s="203"/>
      <c r="I7" s="113">
        <v>3</v>
      </c>
      <c r="J7" s="203"/>
      <c r="K7" s="113">
        <v>5</v>
      </c>
      <c r="L7" s="228">
        <v>26</v>
      </c>
      <c r="M7" s="50">
        <v>5</v>
      </c>
      <c r="N7" s="63">
        <f>SUM(D7:M7)</f>
        <v>84</v>
      </c>
      <c r="Q7" s="58"/>
    </row>
    <row r="8" spans="1:17" s="8" customFormat="1" ht="14.25">
      <c r="A8" s="9">
        <v>5</v>
      </c>
      <c r="B8" s="149" t="s">
        <v>128</v>
      </c>
      <c r="C8" s="147" t="s">
        <v>24</v>
      </c>
      <c r="D8" s="112">
        <v>12</v>
      </c>
      <c r="E8" s="113">
        <v>20</v>
      </c>
      <c r="F8" s="113">
        <v>13</v>
      </c>
      <c r="G8" s="203"/>
      <c r="H8" s="203">
        <v>3</v>
      </c>
      <c r="I8" s="113">
        <v>6</v>
      </c>
      <c r="J8" s="203">
        <v>5</v>
      </c>
      <c r="K8" s="113">
        <v>9</v>
      </c>
      <c r="L8" s="228">
        <v>20</v>
      </c>
      <c r="M8" s="50"/>
      <c r="N8" s="63">
        <f>SUM(D8:M8)-8</f>
        <v>80</v>
      </c>
      <c r="Q8" s="58"/>
    </row>
    <row r="9" spans="1:17" s="8" customFormat="1" ht="14.25">
      <c r="A9" s="9">
        <v>6</v>
      </c>
      <c r="B9" s="107" t="s">
        <v>126</v>
      </c>
      <c r="C9" s="107" t="s">
        <v>16</v>
      </c>
      <c r="D9" s="112">
        <v>17</v>
      </c>
      <c r="E9" s="113">
        <v>6</v>
      </c>
      <c r="F9" s="203"/>
      <c r="G9" s="203">
        <v>5</v>
      </c>
      <c r="H9" s="113">
        <v>12</v>
      </c>
      <c r="I9" s="113">
        <v>10</v>
      </c>
      <c r="J9" s="203">
        <v>1</v>
      </c>
      <c r="K9" s="113">
        <v>15</v>
      </c>
      <c r="L9" s="228">
        <v>10</v>
      </c>
      <c r="M9" s="50"/>
      <c r="N9" s="63">
        <f>SUM(D9:M9)-6</f>
        <v>70</v>
      </c>
      <c r="Q9" s="58"/>
    </row>
    <row r="10" spans="1:17" s="8" customFormat="1" ht="14.25">
      <c r="A10" s="9">
        <v>7</v>
      </c>
      <c r="B10" s="107" t="s">
        <v>13</v>
      </c>
      <c r="C10" s="107" t="s">
        <v>6</v>
      </c>
      <c r="D10" s="112">
        <v>10</v>
      </c>
      <c r="E10" s="203"/>
      <c r="F10" s="203"/>
      <c r="G10" s="113">
        <v>8</v>
      </c>
      <c r="H10" s="113">
        <v>17</v>
      </c>
      <c r="I10" s="203">
        <v>3</v>
      </c>
      <c r="J10" s="113">
        <v>7</v>
      </c>
      <c r="K10" s="113">
        <v>17</v>
      </c>
      <c r="L10" s="228">
        <v>8</v>
      </c>
      <c r="M10" s="50"/>
      <c r="N10" s="63">
        <f>SUM(D10:M10)-3</f>
        <v>67</v>
      </c>
      <c r="Q10" s="58"/>
    </row>
    <row r="11" spans="1:17" s="8" customFormat="1" ht="14.25">
      <c r="A11" s="9">
        <v>8</v>
      </c>
      <c r="B11" s="150" t="s">
        <v>90</v>
      </c>
      <c r="C11" s="107" t="s">
        <v>6</v>
      </c>
      <c r="D11" s="112">
        <v>7</v>
      </c>
      <c r="E11" s="203">
        <v>4</v>
      </c>
      <c r="F11" s="113">
        <v>7</v>
      </c>
      <c r="G11" s="113">
        <v>6</v>
      </c>
      <c r="H11" s="203">
        <v>2</v>
      </c>
      <c r="I11" s="113">
        <v>8</v>
      </c>
      <c r="J11" s="113">
        <v>17</v>
      </c>
      <c r="K11" s="203"/>
      <c r="L11" s="228">
        <v>16</v>
      </c>
      <c r="M11" s="50">
        <v>5</v>
      </c>
      <c r="N11" s="63">
        <f>SUM(D11:M11)-6</f>
        <v>66</v>
      </c>
      <c r="Q11" s="58"/>
    </row>
    <row r="12" spans="1:17" s="8" customFormat="1" ht="14.25">
      <c r="A12" s="9">
        <v>9</v>
      </c>
      <c r="B12" s="148" t="s">
        <v>28</v>
      </c>
      <c r="C12" s="107" t="s">
        <v>6</v>
      </c>
      <c r="D12" s="112">
        <v>1</v>
      </c>
      <c r="E12" s="113">
        <v>13</v>
      </c>
      <c r="F12" s="113">
        <v>12</v>
      </c>
      <c r="G12" s="113">
        <v>15</v>
      </c>
      <c r="H12" s="113">
        <v>20</v>
      </c>
      <c r="I12" s="203"/>
      <c r="J12" s="203"/>
      <c r="K12" s="203"/>
      <c r="L12" s="228"/>
      <c r="M12" s="102"/>
      <c r="N12" s="63">
        <f>SUM(D12:M12)</f>
        <v>61</v>
      </c>
      <c r="Q12" s="58"/>
    </row>
    <row r="13" spans="1:17" s="8" customFormat="1" ht="14.25">
      <c r="A13" s="9">
        <v>10</v>
      </c>
      <c r="B13" s="149" t="s">
        <v>99</v>
      </c>
      <c r="C13" s="151" t="s">
        <v>8</v>
      </c>
      <c r="D13" s="248"/>
      <c r="E13" s="250"/>
      <c r="F13" s="253"/>
      <c r="G13" s="146">
        <v>9</v>
      </c>
      <c r="H13" s="204"/>
      <c r="I13" s="204"/>
      <c r="J13" s="146">
        <v>9</v>
      </c>
      <c r="K13" s="146">
        <v>2</v>
      </c>
      <c r="L13" s="229">
        <v>40</v>
      </c>
      <c r="M13" s="68"/>
      <c r="N13" s="76">
        <f>SUM(D13:M13)</f>
        <v>60</v>
      </c>
      <c r="Q13" s="58"/>
    </row>
    <row r="14" spans="1:17" s="8" customFormat="1" ht="14.25">
      <c r="A14" s="9">
        <v>11</v>
      </c>
      <c r="B14" s="134" t="s">
        <v>62</v>
      </c>
      <c r="C14" s="147" t="s">
        <v>24</v>
      </c>
      <c r="D14" s="205"/>
      <c r="E14" s="204">
        <v>5</v>
      </c>
      <c r="F14" s="146">
        <v>6</v>
      </c>
      <c r="G14" s="146">
        <v>20</v>
      </c>
      <c r="H14" s="146">
        <v>8</v>
      </c>
      <c r="I14" s="204">
        <v>4</v>
      </c>
      <c r="J14" s="146">
        <v>10</v>
      </c>
      <c r="K14" s="146">
        <v>13</v>
      </c>
      <c r="L14" s="229"/>
      <c r="M14" s="68"/>
      <c r="N14" s="69">
        <f>SUM(D14:M14)-9</f>
        <v>57</v>
      </c>
      <c r="Q14" s="58"/>
    </row>
    <row r="15" spans="1:17" s="8" customFormat="1" ht="14.25">
      <c r="A15" s="9">
        <v>12</v>
      </c>
      <c r="B15" s="136" t="s">
        <v>127</v>
      </c>
      <c r="C15" s="18" t="s">
        <v>52</v>
      </c>
      <c r="D15" s="249"/>
      <c r="E15" s="252"/>
      <c r="F15" s="255"/>
      <c r="G15" s="255"/>
      <c r="H15" s="255"/>
      <c r="I15" s="257">
        <v>9</v>
      </c>
      <c r="J15" s="257">
        <v>11</v>
      </c>
      <c r="K15" s="257"/>
      <c r="L15" s="229">
        <v>30</v>
      </c>
      <c r="M15" s="68"/>
      <c r="N15" s="76">
        <f>SUM(D15:M15)</f>
        <v>50</v>
      </c>
      <c r="Q15" s="58"/>
    </row>
    <row r="16" spans="1:17" s="8" customFormat="1" ht="14.25">
      <c r="A16" s="9">
        <f>SUM(A15+1)</f>
        <v>13</v>
      </c>
      <c r="B16" s="107" t="s">
        <v>27</v>
      </c>
      <c r="C16" s="107" t="s">
        <v>6</v>
      </c>
      <c r="D16" s="201">
        <v>2</v>
      </c>
      <c r="E16" s="115">
        <v>7</v>
      </c>
      <c r="F16" s="115">
        <v>8</v>
      </c>
      <c r="G16" s="195"/>
      <c r="H16" s="115">
        <v>10</v>
      </c>
      <c r="I16" s="115">
        <v>11</v>
      </c>
      <c r="J16" s="115">
        <v>6</v>
      </c>
      <c r="K16" s="195">
        <v>1</v>
      </c>
      <c r="L16" s="230">
        <v>6</v>
      </c>
      <c r="M16" s="50"/>
      <c r="N16" s="63">
        <f>SUM(D16:M16)-3</f>
        <v>48</v>
      </c>
      <c r="Q16" s="58"/>
    </row>
    <row r="17" spans="1:17" s="8" customFormat="1" ht="15">
      <c r="A17" s="9">
        <v>14</v>
      </c>
      <c r="B17" s="107" t="s">
        <v>26</v>
      </c>
      <c r="C17" s="107" t="s">
        <v>24</v>
      </c>
      <c r="D17" s="114">
        <v>4</v>
      </c>
      <c r="E17" s="115">
        <v>8</v>
      </c>
      <c r="F17" s="115">
        <v>15</v>
      </c>
      <c r="G17" s="115">
        <v>17</v>
      </c>
      <c r="H17" s="195"/>
      <c r="I17" s="195"/>
      <c r="J17" s="195"/>
      <c r="K17" s="115"/>
      <c r="L17" s="230"/>
      <c r="M17" s="50"/>
      <c r="N17" s="63">
        <f>SUM(D17:M17)</f>
        <v>44</v>
      </c>
      <c r="O17" s="41"/>
      <c r="P17" s="39"/>
      <c r="Q17" s="58"/>
    </row>
    <row r="18" spans="1:17" s="8" customFormat="1" ht="14.25">
      <c r="A18" s="9">
        <v>15</v>
      </c>
      <c r="B18" s="136" t="s">
        <v>123</v>
      </c>
      <c r="C18" s="107" t="s">
        <v>6</v>
      </c>
      <c r="D18" s="66"/>
      <c r="E18" s="251"/>
      <c r="F18" s="254"/>
      <c r="G18" s="254"/>
      <c r="H18" s="254"/>
      <c r="I18" s="256">
        <v>20</v>
      </c>
      <c r="J18" s="256"/>
      <c r="K18" s="256">
        <v>12</v>
      </c>
      <c r="L18" s="259">
        <v>12</v>
      </c>
      <c r="M18" s="68"/>
      <c r="N18" s="76">
        <f>SUM(D18:M18)</f>
        <v>44</v>
      </c>
      <c r="Q18" s="58"/>
    </row>
    <row r="19" spans="1:17" s="8" customFormat="1" ht="15">
      <c r="A19" s="35">
        <v>16</v>
      </c>
      <c r="B19" s="167" t="s">
        <v>40</v>
      </c>
      <c r="C19" s="55" t="s">
        <v>6</v>
      </c>
      <c r="D19" s="66"/>
      <c r="E19" s="66"/>
      <c r="F19" s="66"/>
      <c r="G19" s="177"/>
      <c r="H19" s="177"/>
      <c r="I19" s="177"/>
      <c r="J19" s="71">
        <v>13</v>
      </c>
      <c r="K19" s="71">
        <v>10</v>
      </c>
      <c r="L19" s="232">
        <v>18</v>
      </c>
      <c r="M19" s="18"/>
      <c r="N19" s="76">
        <f>SUM(D19:M19)</f>
        <v>41</v>
      </c>
      <c r="O19" s="41"/>
      <c r="P19" s="39"/>
      <c r="Q19" s="58"/>
    </row>
    <row r="20" spans="1:17" s="8" customFormat="1" ht="15">
      <c r="A20" s="103">
        <v>17</v>
      </c>
      <c r="B20" s="107" t="s">
        <v>25</v>
      </c>
      <c r="C20" s="107" t="s">
        <v>6</v>
      </c>
      <c r="D20" s="114">
        <v>13</v>
      </c>
      <c r="E20" s="114">
        <v>12</v>
      </c>
      <c r="F20" s="114">
        <v>10</v>
      </c>
      <c r="G20" s="114"/>
      <c r="H20" s="201"/>
      <c r="I20" s="201"/>
      <c r="J20" s="201"/>
      <c r="K20" s="114"/>
      <c r="L20" s="231"/>
      <c r="M20" s="258"/>
      <c r="N20" s="63">
        <f>SUM(D20:M20)</f>
        <v>35</v>
      </c>
      <c r="O20" s="41"/>
      <c r="P20" s="39"/>
      <c r="Q20" s="58"/>
    </row>
    <row r="21" spans="1:17" s="8" customFormat="1" ht="15">
      <c r="A21" s="103">
        <v>18</v>
      </c>
      <c r="B21" s="107" t="s">
        <v>12</v>
      </c>
      <c r="C21" s="107" t="s">
        <v>6</v>
      </c>
      <c r="D21" s="114">
        <v>5</v>
      </c>
      <c r="E21" s="114">
        <v>11</v>
      </c>
      <c r="F21" s="201"/>
      <c r="G21" s="114">
        <v>4</v>
      </c>
      <c r="H21" s="201"/>
      <c r="I21" s="114">
        <v>15</v>
      </c>
      <c r="J21" s="201"/>
      <c r="K21" s="114"/>
      <c r="L21" s="231"/>
      <c r="M21" s="70"/>
      <c r="N21" s="63">
        <f>SUM(D21:M21)</f>
        <v>35</v>
      </c>
      <c r="O21" s="41"/>
      <c r="P21" s="39"/>
      <c r="Q21" s="58"/>
    </row>
    <row r="22" spans="1:17" s="8" customFormat="1" ht="15">
      <c r="A22" s="104">
        <v>19</v>
      </c>
      <c r="B22" s="152" t="s">
        <v>57</v>
      </c>
      <c r="C22" s="147" t="s">
        <v>24</v>
      </c>
      <c r="D22" s="114"/>
      <c r="E22" s="114">
        <v>17</v>
      </c>
      <c r="F22" s="114">
        <v>3</v>
      </c>
      <c r="G22" s="114">
        <v>3</v>
      </c>
      <c r="H22" s="201"/>
      <c r="I22" s="201"/>
      <c r="J22" s="201"/>
      <c r="K22" s="114">
        <v>11</v>
      </c>
      <c r="L22" s="231"/>
      <c r="M22" s="88"/>
      <c r="N22" s="63">
        <f>SUM(D22:M22)</f>
        <v>34</v>
      </c>
      <c r="O22" s="41"/>
      <c r="P22" s="39"/>
      <c r="Q22" s="58"/>
    </row>
    <row r="23" spans="1:17" s="8" customFormat="1" ht="15">
      <c r="A23" s="106">
        <v>20</v>
      </c>
      <c r="B23" s="134" t="s">
        <v>64</v>
      </c>
      <c r="C23" s="153" t="s">
        <v>52</v>
      </c>
      <c r="D23" s="116"/>
      <c r="E23" s="117">
        <v>1</v>
      </c>
      <c r="F23" s="117">
        <v>4</v>
      </c>
      <c r="G23" s="117">
        <v>12</v>
      </c>
      <c r="H23" s="200"/>
      <c r="I23" s="200"/>
      <c r="J23" s="200"/>
      <c r="K23" s="117"/>
      <c r="L23" s="232">
        <v>14</v>
      </c>
      <c r="M23" s="18"/>
      <c r="N23" s="76">
        <f>SUM(D23:M23)</f>
        <v>31</v>
      </c>
      <c r="O23" s="41"/>
      <c r="P23" s="39"/>
      <c r="Q23" s="58"/>
    </row>
    <row r="24" spans="1:17" s="8" customFormat="1" ht="15">
      <c r="A24" s="103">
        <v>21</v>
      </c>
      <c r="B24" s="151" t="s">
        <v>91</v>
      </c>
      <c r="C24" s="151" t="s">
        <v>8</v>
      </c>
      <c r="D24" s="116"/>
      <c r="E24" s="117"/>
      <c r="F24" s="117">
        <v>5</v>
      </c>
      <c r="G24" s="117">
        <v>1</v>
      </c>
      <c r="H24" s="117">
        <v>5</v>
      </c>
      <c r="I24" s="117">
        <v>17</v>
      </c>
      <c r="J24" s="117">
        <v>2</v>
      </c>
      <c r="K24" s="117"/>
      <c r="L24" s="232"/>
      <c r="M24" s="18"/>
      <c r="N24" s="76">
        <f>SUM(D24:M24)</f>
        <v>30</v>
      </c>
      <c r="O24" s="41"/>
      <c r="P24" s="39"/>
      <c r="Q24" s="58"/>
    </row>
    <row r="25" spans="1:17" s="8" customFormat="1" ht="15">
      <c r="A25" s="105">
        <v>22</v>
      </c>
      <c r="B25" s="149" t="s">
        <v>106</v>
      </c>
      <c r="C25" s="151" t="s">
        <v>8</v>
      </c>
      <c r="D25" s="111"/>
      <c r="E25" s="111"/>
      <c r="F25" s="194"/>
      <c r="G25" s="117">
        <v>13</v>
      </c>
      <c r="H25" s="117">
        <v>11</v>
      </c>
      <c r="I25" s="200"/>
      <c r="J25" s="117">
        <v>4</v>
      </c>
      <c r="K25" s="200"/>
      <c r="L25" s="232"/>
      <c r="M25" s="11"/>
      <c r="N25" s="76">
        <f>SUM(D25:M25)</f>
        <v>28</v>
      </c>
      <c r="O25" s="41"/>
      <c r="P25" s="39"/>
      <c r="Q25" s="58"/>
    </row>
    <row r="26" spans="1:17" s="8" customFormat="1" ht="15">
      <c r="A26" s="106">
        <v>23</v>
      </c>
      <c r="B26" s="107" t="s">
        <v>61</v>
      </c>
      <c r="C26" s="107" t="s">
        <v>6</v>
      </c>
      <c r="D26" s="114">
        <v>6</v>
      </c>
      <c r="E26" s="114">
        <v>9</v>
      </c>
      <c r="F26" s="114">
        <v>1</v>
      </c>
      <c r="G26" s="114"/>
      <c r="H26" s="201"/>
      <c r="I26" s="201"/>
      <c r="J26" s="201"/>
      <c r="K26" s="114">
        <v>5</v>
      </c>
      <c r="L26" s="231"/>
      <c r="M26" s="70"/>
      <c r="N26" s="63">
        <f>SUM(D26:M26)</f>
        <v>21</v>
      </c>
      <c r="O26" s="41"/>
      <c r="P26" s="42"/>
      <c r="Q26" s="58"/>
    </row>
    <row r="27" spans="1:17" s="8" customFormat="1" ht="15">
      <c r="A27" s="105">
        <v>24</v>
      </c>
      <c r="B27" s="87" t="s">
        <v>89</v>
      </c>
      <c r="C27" s="87" t="s">
        <v>52</v>
      </c>
      <c r="D27" s="66"/>
      <c r="E27" s="66"/>
      <c r="F27" s="177"/>
      <c r="G27" s="177"/>
      <c r="H27" s="177"/>
      <c r="I27" s="66"/>
      <c r="J27" s="71">
        <v>15</v>
      </c>
      <c r="K27" s="71"/>
      <c r="L27" s="232">
        <v>2</v>
      </c>
      <c r="M27" s="18"/>
      <c r="N27" s="76">
        <f>SUM(D27:M27)</f>
        <v>17</v>
      </c>
      <c r="O27" s="41"/>
      <c r="P27" s="42"/>
      <c r="Q27" s="58"/>
    </row>
    <row r="28" spans="1:17" s="8" customFormat="1" ht="15">
      <c r="A28" s="35">
        <v>25</v>
      </c>
      <c r="B28" s="18" t="s">
        <v>134</v>
      </c>
      <c r="C28" s="55" t="s">
        <v>6</v>
      </c>
      <c r="D28" s="66"/>
      <c r="E28" s="66"/>
      <c r="F28" s="66"/>
      <c r="G28" s="177"/>
      <c r="H28" s="177"/>
      <c r="I28" s="177"/>
      <c r="J28" s="144">
        <v>8</v>
      </c>
      <c r="K28" s="144">
        <v>3</v>
      </c>
      <c r="L28" s="260">
        <v>4</v>
      </c>
      <c r="M28" s="18"/>
      <c r="N28" s="76">
        <f>SUM(D28:M28)</f>
        <v>15</v>
      </c>
      <c r="O28" s="41"/>
      <c r="P28" s="39"/>
      <c r="Q28" s="58"/>
    </row>
    <row r="29" spans="1:17" s="8" customFormat="1" ht="15">
      <c r="A29" s="35">
        <v>26</v>
      </c>
      <c r="B29" s="136" t="s">
        <v>124</v>
      </c>
      <c r="C29" s="137" t="s">
        <v>96</v>
      </c>
      <c r="D29" s="66"/>
      <c r="E29" s="66"/>
      <c r="F29" s="177"/>
      <c r="G29" s="177"/>
      <c r="H29" s="177"/>
      <c r="I29" s="71">
        <v>13</v>
      </c>
      <c r="J29" s="71"/>
      <c r="K29" s="71"/>
      <c r="L29" s="232"/>
      <c r="M29" s="18"/>
      <c r="N29" s="76">
        <f>SUM(D29:M29)</f>
        <v>13</v>
      </c>
      <c r="O29" s="41"/>
      <c r="P29" s="39"/>
      <c r="Q29" s="58"/>
    </row>
    <row r="30" spans="1:17" s="8" customFormat="1" ht="15">
      <c r="A30" s="35">
        <v>27</v>
      </c>
      <c r="B30" s="134" t="s">
        <v>63</v>
      </c>
      <c r="C30" s="154" t="s">
        <v>53</v>
      </c>
      <c r="D30" s="118"/>
      <c r="E30" s="119">
        <v>3</v>
      </c>
      <c r="F30" s="201"/>
      <c r="G30" s="201"/>
      <c r="H30" s="119">
        <v>9</v>
      </c>
      <c r="I30" s="201"/>
      <c r="J30" s="119"/>
      <c r="K30" s="119"/>
      <c r="L30" s="231"/>
      <c r="M30" s="72"/>
      <c r="N30" s="69">
        <f>SUM(D30:M30)</f>
        <v>12</v>
      </c>
      <c r="O30" s="41"/>
      <c r="P30" s="39"/>
      <c r="Q30" s="58"/>
    </row>
    <row r="31" spans="1:17" s="8" customFormat="1" ht="15">
      <c r="A31" s="35">
        <v>28</v>
      </c>
      <c r="B31" s="107" t="s">
        <v>4</v>
      </c>
      <c r="C31" s="107" t="s">
        <v>29</v>
      </c>
      <c r="D31" s="114">
        <v>11</v>
      </c>
      <c r="E31" s="114"/>
      <c r="F31" s="114"/>
      <c r="G31" s="201"/>
      <c r="H31" s="201"/>
      <c r="I31" s="201"/>
      <c r="J31" s="114"/>
      <c r="K31" s="114"/>
      <c r="L31" s="231"/>
      <c r="M31" s="70"/>
      <c r="N31" s="63">
        <f>SUM(D31:M31)</f>
        <v>11</v>
      </c>
      <c r="O31" s="41"/>
      <c r="P31" s="39"/>
      <c r="Q31" s="58"/>
    </row>
    <row r="32" spans="1:17" s="8" customFormat="1" ht="15">
      <c r="A32" s="35">
        <v>29</v>
      </c>
      <c r="B32" s="134" t="s">
        <v>59</v>
      </c>
      <c r="C32" s="134" t="s">
        <v>60</v>
      </c>
      <c r="D32" s="114"/>
      <c r="E32" s="114">
        <v>10</v>
      </c>
      <c r="F32" s="114"/>
      <c r="G32" s="201"/>
      <c r="H32" s="201"/>
      <c r="I32" s="201"/>
      <c r="J32" s="114"/>
      <c r="K32" s="114"/>
      <c r="L32" s="231"/>
      <c r="M32" s="70"/>
      <c r="N32" s="69">
        <f>SUM(D32:M32)</f>
        <v>10</v>
      </c>
      <c r="O32" s="41"/>
      <c r="P32" s="39"/>
      <c r="Q32" s="58"/>
    </row>
    <row r="33" spans="1:17" s="8" customFormat="1" ht="15">
      <c r="A33" s="35">
        <v>30</v>
      </c>
      <c r="B33" s="18" t="s">
        <v>129</v>
      </c>
      <c r="C33" s="18" t="s">
        <v>24</v>
      </c>
      <c r="D33" s="66"/>
      <c r="E33" s="66"/>
      <c r="F33" s="177"/>
      <c r="G33" s="177"/>
      <c r="H33" s="177"/>
      <c r="I33" s="71">
        <v>1</v>
      </c>
      <c r="J33" s="71"/>
      <c r="K33" s="71">
        <v>8</v>
      </c>
      <c r="L33" s="86"/>
      <c r="M33" s="18"/>
      <c r="N33" s="76">
        <f>SUM(D33:M33)</f>
        <v>9</v>
      </c>
      <c r="O33" s="41"/>
      <c r="P33" s="39"/>
      <c r="Q33" s="58"/>
    </row>
    <row r="34" spans="1:17" s="8" customFormat="1" ht="14.25">
      <c r="A34" s="35">
        <v>31</v>
      </c>
      <c r="B34" s="147" t="s">
        <v>66</v>
      </c>
      <c r="C34" s="147" t="s">
        <v>24</v>
      </c>
      <c r="D34" s="114">
        <v>8</v>
      </c>
      <c r="E34" s="114"/>
      <c r="F34" s="114"/>
      <c r="G34" s="201"/>
      <c r="H34" s="201"/>
      <c r="I34" s="201"/>
      <c r="J34" s="114"/>
      <c r="K34" s="114"/>
      <c r="L34" s="231"/>
      <c r="M34" s="29"/>
      <c r="N34" s="63">
        <f>SUM(D34:M34)</f>
        <v>8</v>
      </c>
      <c r="Q34" s="58"/>
    </row>
    <row r="35" spans="1:17" ht="14.25">
      <c r="A35" s="35">
        <v>32</v>
      </c>
      <c r="B35" s="149" t="s">
        <v>100</v>
      </c>
      <c r="C35" s="151" t="s">
        <v>8</v>
      </c>
      <c r="D35" s="116"/>
      <c r="E35" s="116"/>
      <c r="F35" s="116"/>
      <c r="G35" s="117">
        <v>7</v>
      </c>
      <c r="H35" s="117"/>
      <c r="I35" s="200"/>
      <c r="J35" s="200"/>
      <c r="K35" s="200"/>
      <c r="L35" s="232"/>
      <c r="M35" s="18"/>
      <c r="N35" s="76">
        <f>SUM(D35:M35)</f>
        <v>7</v>
      </c>
      <c r="Q35" s="54"/>
    </row>
    <row r="36" spans="1:27" ht="14.25">
      <c r="A36" s="35">
        <v>33</v>
      </c>
      <c r="B36" s="127" t="s">
        <v>113</v>
      </c>
      <c r="C36" s="107" t="s">
        <v>6</v>
      </c>
      <c r="D36" s="66"/>
      <c r="E36" s="66"/>
      <c r="F36" s="66"/>
      <c r="G36" s="66"/>
      <c r="H36" s="71">
        <v>7</v>
      </c>
      <c r="I36" s="174"/>
      <c r="J36" s="174"/>
      <c r="K36" s="174"/>
      <c r="L36" s="86"/>
      <c r="M36" s="18"/>
      <c r="N36" s="76">
        <f>SUM(D36:M36)</f>
        <v>7</v>
      </c>
      <c r="O36" s="43"/>
      <c r="P36" s="43"/>
      <c r="Q36" s="59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4.25">
      <c r="A37" s="35">
        <v>34</v>
      </c>
      <c r="B37" s="18" t="s">
        <v>9</v>
      </c>
      <c r="C37" s="107" t="s">
        <v>6</v>
      </c>
      <c r="D37" s="66"/>
      <c r="E37" s="66"/>
      <c r="F37" s="66"/>
      <c r="G37" s="66"/>
      <c r="H37" s="71">
        <v>4</v>
      </c>
      <c r="I37" s="174"/>
      <c r="J37" s="174"/>
      <c r="K37" s="174"/>
      <c r="L37" s="86"/>
      <c r="M37" s="18"/>
      <c r="N37" s="76">
        <f>SUM(D37:M37)</f>
        <v>4</v>
      </c>
      <c r="O37" s="43"/>
      <c r="P37" s="43"/>
      <c r="Q37" s="59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14" ht="14.25">
      <c r="A38" s="35">
        <v>35</v>
      </c>
      <c r="B38" s="147" t="s">
        <v>136</v>
      </c>
      <c r="C38" s="147" t="s">
        <v>24</v>
      </c>
      <c r="D38" s="114">
        <v>3</v>
      </c>
      <c r="E38" s="114"/>
      <c r="F38" s="114"/>
      <c r="G38" s="201"/>
      <c r="H38" s="201"/>
      <c r="I38" s="201"/>
      <c r="J38" s="114"/>
      <c r="K38" s="114"/>
      <c r="L38" s="231"/>
      <c r="M38" s="73"/>
      <c r="N38" s="64">
        <f>SUM(D38:M38)</f>
        <v>3</v>
      </c>
    </row>
    <row r="39" spans="1:14" ht="14.25">
      <c r="A39" s="35">
        <v>36</v>
      </c>
      <c r="B39" s="167" t="s">
        <v>135</v>
      </c>
      <c r="C39" s="151" t="s">
        <v>8</v>
      </c>
      <c r="D39" s="66"/>
      <c r="E39" s="66"/>
      <c r="F39" s="66"/>
      <c r="G39" s="177"/>
      <c r="H39" s="177"/>
      <c r="I39" s="177"/>
      <c r="J39" s="144">
        <v>3</v>
      </c>
      <c r="K39" s="144"/>
      <c r="L39" s="233"/>
      <c r="M39" s="18"/>
      <c r="N39" s="76">
        <f>SUM(D39:M39)</f>
        <v>3</v>
      </c>
    </row>
    <row r="40" spans="1:14" ht="14.25">
      <c r="A40" s="35">
        <v>37</v>
      </c>
      <c r="B40" s="134" t="s">
        <v>56</v>
      </c>
      <c r="C40" s="107" t="s">
        <v>6</v>
      </c>
      <c r="D40" s="118"/>
      <c r="E40" s="119">
        <v>2</v>
      </c>
      <c r="F40" s="119"/>
      <c r="G40" s="201"/>
      <c r="H40" s="201"/>
      <c r="I40" s="201"/>
      <c r="J40" s="119"/>
      <c r="K40" s="119"/>
      <c r="L40" s="119"/>
      <c r="M40" s="72"/>
      <c r="N40" s="69">
        <f>SUM(D40:M40)</f>
        <v>2</v>
      </c>
    </row>
    <row r="41" spans="1:14" ht="14.25">
      <c r="A41" s="35">
        <v>38</v>
      </c>
      <c r="B41" s="151" t="s">
        <v>92</v>
      </c>
      <c r="C41" s="147" t="s">
        <v>24</v>
      </c>
      <c r="D41" s="116"/>
      <c r="E41" s="116"/>
      <c r="F41" s="117">
        <v>2</v>
      </c>
      <c r="G41" s="200"/>
      <c r="H41" s="200"/>
      <c r="I41" s="200"/>
      <c r="J41" s="117"/>
      <c r="K41" s="117"/>
      <c r="L41" s="117"/>
      <c r="M41" s="18"/>
      <c r="N41" s="76">
        <f>SUM(D41:M41)</f>
        <v>2</v>
      </c>
    </row>
    <row r="42" spans="1:14" ht="14.25">
      <c r="A42" s="35">
        <v>39</v>
      </c>
      <c r="B42" s="55" t="s">
        <v>48</v>
      </c>
      <c r="C42" s="55" t="s">
        <v>6</v>
      </c>
      <c r="D42" s="66"/>
      <c r="E42" s="66"/>
      <c r="F42" s="177"/>
      <c r="G42" s="177"/>
      <c r="H42" s="177"/>
      <c r="I42" s="66"/>
      <c r="J42" s="71"/>
      <c r="K42" s="71"/>
      <c r="L42" s="71"/>
      <c r="M42" s="18"/>
      <c r="N42" s="76">
        <f>SUM(D42:M42)</f>
        <v>0</v>
      </c>
    </row>
    <row r="46" spans="1:2" ht="38.25">
      <c r="A46" s="178"/>
      <c r="B46" s="171" t="s">
        <v>142</v>
      </c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landscape" paperSize="9" scale="57" r:id="rId1"/>
  <ignoredErrors>
    <ignoredError sqref="N10 N14 N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="70" zoomScaleSheetLayoutView="70" zoomScalePageLayoutView="0" workbookViewId="0" topLeftCell="A1">
      <pane xSplit="3" ySplit="3" topLeftCell="D4" activePane="bottomRight" state="frozen"/>
      <selection pane="topLeft" activeCell="E2" sqref="E2"/>
      <selection pane="topRight" activeCell="E2" sqref="E2"/>
      <selection pane="bottomLeft" activeCell="E2" sqref="E2"/>
      <selection pane="bottomRight" activeCell="I35" sqref="I35"/>
    </sheetView>
  </sheetViews>
  <sheetFormatPr defaultColWidth="9.140625" defaultRowHeight="12.75"/>
  <cols>
    <col min="1" max="1" width="6.421875" style="2" customWidth="1"/>
    <col min="2" max="2" width="34.8515625" style="2" bestFit="1" customWidth="1"/>
    <col min="3" max="3" width="22.7109375" style="2" customWidth="1"/>
    <col min="4" max="4" width="8.57421875" style="4" customWidth="1"/>
    <col min="5" max="5" width="11.00390625" style="2" customWidth="1"/>
    <col min="6" max="6" width="11.140625" style="2" customWidth="1"/>
    <col min="7" max="12" width="11.28125" style="2" customWidth="1"/>
    <col min="13" max="13" width="14.57421875" style="2" customWidth="1"/>
    <col min="14" max="14" width="11.8515625" style="2" customWidth="1"/>
    <col min="15" max="16384" width="9.140625" style="2" customWidth="1"/>
  </cols>
  <sheetData>
    <row r="1" spans="1:14" ht="12.75">
      <c r="A1" s="224" t="s">
        <v>20</v>
      </c>
      <c r="B1" s="224"/>
      <c r="C1" s="224"/>
      <c r="D1" s="16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5">
      <c r="A2" s="224" t="s">
        <v>72</v>
      </c>
      <c r="B2" s="224"/>
      <c r="C2" s="224"/>
      <c r="D2" s="7" t="s">
        <v>43</v>
      </c>
      <c r="E2" s="80" t="s">
        <v>47</v>
      </c>
      <c r="F2" s="81" t="s">
        <v>76</v>
      </c>
      <c r="G2" s="97" t="s">
        <v>97</v>
      </c>
      <c r="H2" s="120" t="s">
        <v>107</v>
      </c>
      <c r="I2" s="131" t="s">
        <v>118</v>
      </c>
      <c r="J2" s="138" t="s">
        <v>131</v>
      </c>
      <c r="K2" s="170" t="s">
        <v>139</v>
      </c>
      <c r="L2" s="7" t="s">
        <v>145</v>
      </c>
      <c r="M2" s="60" t="s">
        <v>3</v>
      </c>
      <c r="N2" s="61" t="s">
        <v>5</v>
      </c>
    </row>
    <row r="3" spans="1:16" ht="15">
      <c r="A3" s="1" t="s">
        <v>2</v>
      </c>
      <c r="B3" s="46" t="s">
        <v>0</v>
      </c>
      <c r="C3" s="46" t="s">
        <v>1</v>
      </c>
      <c r="D3" s="110">
        <v>41347</v>
      </c>
      <c r="E3" s="110">
        <v>42105</v>
      </c>
      <c r="F3" s="111">
        <v>42147</v>
      </c>
      <c r="G3" s="110">
        <v>42183</v>
      </c>
      <c r="H3" s="110">
        <v>42225</v>
      </c>
      <c r="I3" s="110">
        <v>42273</v>
      </c>
      <c r="J3" s="110">
        <v>42301</v>
      </c>
      <c r="K3" s="110">
        <v>42336</v>
      </c>
      <c r="L3" s="110">
        <v>42350</v>
      </c>
      <c r="M3" s="45"/>
      <c r="N3" s="47"/>
      <c r="P3" s="54"/>
    </row>
    <row r="4" spans="1:16" ht="15">
      <c r="A4" s="34">
        <v>1</v>
      </c>
      <c r="B4" s="94" t="s">
        <v>7</v>
      </c>
      <c r="C4" s="93" t="s">
        <v>6</v>
      </c>
      <c r="D4" s="65">
        <v>10</v>
      </c>
      <c r="E4" s="214">
        <v>3</v>
      </c>
      <c r="F4" s="77">
        <v>19</v>
      </c>
      <c r="G4" s="77">
        <v>20</v>
      </c>
      <c r="H4" s="214">
        <v>4</v>
      </c>
      <c r="I4" s="77">
        <v>16</v>
      </c>
      <c r="J4" s="77">
        <v>8</v>
      </c>
      <c r="K4" s="214">
        <v>6</v>
      </c>
      <c r="L4" s="77">
        <v>14</v>
      </c>
      <c r="M4" s="78">
        <v>5</v>
      </c>
      <c r="N4" s="79">
        <f>SUM(D4:M4)-6-4-3</f>
        <v>92</v>
      </c>
      <c r="P4" s="54"/>
    </row>
    <row r="5" spans="1:16" ht="14.25">
      <c r="A5" s="34">
        <v>2</v>
      </c>
      <c r="B5" s="139" t="s">
        <v>70</v>
      </c>
      <c r="C5" s="142" t="s">
        <v>24</v>
      </c>
      <c r="D5" s="215"/>
      <c r="E5" s="216">
        <v>5</v>
      </c>
      <c r="F5" s="141">
        <v>6</v>
      </c>
      <c r="G5" s="218"/>
      <c r="H5" s="141">
        <v>8</v>
      </c>
      <c r="I5" s="141">
        <v>9</v>
      </c>
      <c r="J5" s="141">
        <v>16</v>
      </c>
      <c r="K5" s="141">
        <v>11</v>
      </c>
      <c r="L5" s="225">
        <v>24</v>
      </c>
      <c r="M5" s="129"/>
      <c r="N5" s="79">
        <f>SUM(D5:M5)-5</f>
        <v>74</v>
      </c>
      <c r="P5" s="54"/>
    </row>
    <row r="6" spans="1:16" ht="15">
      <c r="A6" s="9">
        <v>3</v>
      </c>
      <c r="B6" s="94" t="s">
        <v>19</v>
      </c>
      <c r="C6" s="93" t="s">
        <v>24</v>
      </c>
      <c r="D6" s="65">
        <v>5</v>
      </c>
      <c r="E6" s="214">
        <v>1</v>
      </c>
      <c r="F6" s="77">
        <v>7</v>
      </c>
      <c r="G6" s="77">
        <v>12</v>
      </c>
      <c r="H6" s="214">
        <v>2</v>
      </c>
      <c r="I6" s="77">
        <v>4</v>
      </c>
      <c r="J6" s="77">
        <v>9</v>
      </c>
      <c r="K6" s="214">
        <v>3</v>
      </c>
      <c r="L6" s="77">
        <v>34</v>
      </c>
      <c r="M6" s="78"/>
      <c r="N6" s="79">
        <f>SUM(D6:M6)-6</f>
        <v>71</v>
      </c>
      <c r="P6" s="54"/>
    </row>
    <row r="7" spans="1:16" ht="15">
      <c r="A7" s="9">
        <v>4</v>
      </c>
      <c r="B7" s="75" t="s">
        <v>21</v>
      </c>
      <c r="C7" s="74" t="s">
        <v>24</v>
      </c>
      <c r="D7" s="65">
        <v>13</v>
      </c>
      <c r="E7" s="77">
        <v>17</v>
      </c>
      <c r="F7" s="214"/>
      <c r="G7" s="77">
        <v>10</v>
      </c>
      <c r="H7" s="214"/>
      <c r="I7" s="214">
        <v>8</v>
      </c>
      <c r="J7" s="77">
        <v>13</v>
      </c>
      <c r="K7" s="77">
        <v>8</v>
      </c>
      <c r="L7" s="77"/>
      <c r="M7" s="78"/>
      <c r="N7" s="79">
        <f>SUM(D7:M7)-8</f>
        <v>61</v>
      </c>
      <c r="P7" s="54"/>
    </row>
    <row r="8" spans="1:16" ht="15">
      <c r="A8" s="9">
        <v>5</v>
      </c>
      <c r="B8" s="94" t="s">
        <v>10</v>
      </c>
      <c r="C8" s="93" t="s">
        <v>6</v>
      </c>
      <c r="D8" s="65">
        <v>6</v>
      </c>
      <c r="E8" s="100">
        <v>10</v>
      </c>
      <c r="F8" s="100">
        <v>4</v>
      </c>
      <c r="G8" s="100">
        <v>17</v>
      </c>
      <c r="H8" s="217"/>
      <c r="I8" s="217"/>
      <c r="J8" s="217"/>
      <c r="K8" s="100"/>
      <c r="L8" s="100"/>
      <c r="M8" s="101">
        <v>12</v>
      </c>
      <c r="N8" s="79">
        <f>SUM(D8:M8)</f>
        <v>49</v>
      </c>
      <c r="P8" s="54"/>
    </row>
    <row r="9" spans="1:16" ht="14.25">
      <c r="A9" s="9">
        <f>SUM(A8+1)</f>
        <v>6</v>
      </c>
      <c r="B9" s="98" t="s">
        <v>65</v>
      </c>
      <c r="C9" s="143" t="s">
        <v>8</v>
      </c>
      <c r="D9" s="99"/>
      <c r="E9" s="100">
        <v>14</v>
      </c>
      <c r="F9" s="100">
        <v>12</v>
      </c>
      <c r="G9" s="100">
        <v>15</v>
      </c>
      <c r="H9" s="217"/>
      <c r="I9" s="217"/>
      <c r="J9" s="217"/>
      <c r="K9" s="100"/>
      <c r="L9" s="100"/>
      <c r="M9" s="101"/>
      <c r="N9" s="79">
        <f>SUM(D9:M9)</f>
        <v>41</v>
      </c>
      <c r="P9" s="54"/>
    </row>
    <row r="10" spans="1:16" ht="14.25">
      <c r="A10" s="9">
        <v>7</v>
      </c>
      <c r="B10" s="123" t="s">
        <v>67</v>
      </c>
      <c r="C10" s="93" t="s">
        <v>24</v>
      </c>
      <c r="D10" s="215"/>
      <c r="E10" s="126">
        <v>9</v>
      </c>
      <c r="F10" s="126">
        <v>16</v>
      </c>
      <c r="G10" s="126">
        <v>13</v>
      </c>
      <c r="H10" s="216"/>
      <c r="I10" s="126">
        <v>3</v>
      </c>
      <c r="J10" s="216"/>
      <c r="K10" s="126"/>
      <c r="L10" s="226"/>
      <c r="M10" s="129"/>
      <c r="N10" s="79">
        <f>SUM(D10:M10)</f>
        <v>41</v>
      </c>
      <c r="P10" s="54"/>
    </row>
    <row r="11" spans="1:16" ht="14.25">
      <c r="A11" s="9">
        <v>8</v>
      </c>
      <c r="B11" s="267" t="s">
        <v>71</v>
      </c>
      <c r="C11" s="265" t="s">
        <v>52</v>
      </c>
      <c r="D11" s="99"/>
      <c r="E11" s="77">
        <v>2</v>
      </c>
      <c r="F11" s="77">
        <v>3</v>
      </c>
      <c r="G11" s="77">
        <v>7</v>
      </c>
      <c r="H11" s="214"/>
      <c r="I11" s="214"/>
      <c r="J11" s="214"/>
      <c r="K11" s="77"/>
      <c r="L11" s="77">
        <v>28</v>
      </c>
      <c r="M11" s="78"/>
      <c r="N11" s="79">
        <f>SUM(D11:M11)</f>
        <v>40</v>
      </c>
      <c r="P11" s="54"/>
    </row>
    <row r="12" spans="1:16" ht="15">
      <c r="A12" s="9">
        <v>9</v>
      </c>
      <c r="B12" s="266" t="s">
        <v>93</v>
      </c>
      <c r="C12" s="143" t="s">
        <v>8</v>
      </c>
      <c r="D12" s="44"/>
      <c r="E12" s="264"/>
      <c r="F12" s="263">
        <v>10</v>
      </c>
      <c r="G12" s="262"/>
      <c r="H12" s="262"/>
      <c r="I12" s="263">
        <v>1</v>
      </c>
      <c r="J12" s="263">
        <v>6</v>
      </c>
      <c r="K12" s="263"/>
      <c r="L12" s="261">
        <v>16</v>
      </c>
      <c r="M12" s="45"/>
      <c r="N12" s="79">
        <f>SUM(D12:M12)</f>
        <v>33</v>
      </c>
      <c r="P12" s="54"/>
    </row>
    <row r="13" spans="1:16" ht="15">
      <c r="A13" s="9">
        <v>10</v>
      </c>
      <c r="B13" s="55" t="s">
        <v>23</v>
      </c>
      <c r="C13" s="57" t="s">
        <v>6</v>
      </c>
      <c r="D13" s="48">
        <v>1</v>
      </c>
      <c r="E13" s="211"/>
      <c r="F13" s="140">
        <v>9</v>
      </c>
      <c r="G13" s="211"/>
      <c r="H13" s="211"/>
      <c r="I13" s="140">
        <v>7</v>
      </c>
      <c r="J13" s="140">
        <v>11</v>
      </c>
      <c r="K13" s="140">
        <v>4</v>
      </c>
      <c r="L13" s="140"/>
      <c r="M13" s="32"/>
      <c r="N13" s="63">
        <f>SUM(D13:M13)</f>
        <v>32</v>
      </c>
      <c r="P13" s="54"/>
    </row>
    <row r="14" spans="1:16" ht="15">
      <c r="A14" s="34">
        <v>11</v>
      </c>
      <c r="B14" s="55" t="s">
        <v>14</v>
      </c>
      <c r="C14" s="57" t="s">
        <v>24</v>
      </c>
      <c r="D14" s="48">
        <v>4</v>
      </c>
      <c r="E14" s="212"/>
      <c r="F14" s="96">
        <v>14</v>
      </c>
      <c r="G14" s="213"/>
      <c r="H14" s="213"/>
      <c r="I14" s="96">
        <v>13</v>
      </c>
      <c r="J14" s="96"/>
      <c r="K14" s="96"/>
      <c r="L14" s="96"/>
      <c r="M14" s="24"/>
      <c r="N14" s="63">
        <f>SUM(D14:M14)</f>
        <v>31</v>
      </c>
      <c r="P14" s="54"/>
    </row>
    <row r="15" spans="1:16" ht="15">
      <c r="A15" s="9">
        <v>12</v>
      </c>
      <c r="B15" s="55" t="s">
        <v>22</v>
      </c>
      <c r="C15" s="57" t="s">
        <v>24</v>
      </c>
      <c r="D15" s="48">
        <v>8</v>
      </c>
      <c r="E15" s="168">
        <v>8</v>
      </c>
      <c r="F15" s="168">
        <v>11</v>
      </c>
      <c r="G15" s="168"/>
      <c r="H15" s="210"/>
      <c r="I15" s="210"/>
      <c r="J15" s="210"/>
      <c r="K15" s="168"/>
      <c r="L15" s="168"/>
      <c r="M15" s="24"/>
      <c r="N15" s="63">
        <f>SUM(D15:M15)</f>
        <v>27</v>
      </c>
      <c r="P15" s="54"/>
    </row>
    <row r="16" spans="1:16" ht="14.25">
      <c r="A16" s="34">
        <v>13</v>
      </c>
      <c r="B16" s="90" t="s">
        <v>66</v>
      </c>
      <c r="C16" s="55" t="s">
        <v>24</v>
      </c>
      <c r="D16" s="28"/>
      <c r="E16" s="26">
        <v>12</v>
      </c>
      <c r="F16" s="26">
        <v>8</v>
      </c>
      <c r="G16" s="26">
        <v>6</v>
      </c>
      <c r="H16" s="209"/>
      <c r="I16" s="209"/>
      <c r="J16" s="209"/>
      <c r="K16" s="26"/>
      <c r="L16" s="26"/>
      <c r="M16" s="32"/>
      <c r="N16" s="63">
        <f>SUM(D16:M16)</f>
        <v>26</v>
      </c>
      <c r="P16" s="54"/>
    </row>
    <row r="17" spans="1:16" ht="15">
      <c r="A17" s="9">
        <v>14</v>
      </c>
      <c r="B17" s="55" t="s">
        <v>9</v>
      </c>
      <c r="C17" s="55" t="s">
        <v>6</v>
      </c>
      <c r="D17" s="48">
        <v>2</v>
      </c>
      <c r="E17" s="26">
        <v>4</v>
      </c>
      <c r="F17" s="26">
        <v>5</v>
      </c>
      <c r="G17" s="26">
        <v>9</v>
      </c>
      <c r="H17" s="209"/>
      <c r="I17" s="209"/>
      <c r="J17" s="209"/>
      <c r="K17" s="26"/>
      <c r="L17" s="26"/>
      <c r="M17" s="32"/>
      <c r="N17" s="63">
        <f>SUM(D17:M17)</f>
        <v>20</v>
      </c>
      <c r="P17" s="54"/>
    </row>
    <row r="18" spans="1:16" ht="14.25">
      <c r="A18" s="9">
        <v>15</v>
      </c>
      <c r="B18" s="149" t="s">
        <v>99</v>
      </c>
      <c r="C18" s="151" t="s">
        <v>8</v>
      </c>
      <c r="D18" s="30"/>
      <c r="E18" s="24"/>
      <c r="F18" s="24"/>
      <c r="G18" s="24"/>
      <c r="H18" s="24"/>
      <c r="I18" s="180"/>
      <c r="J18" s="180"/>
      <c r="K18" s="180"/>
      <c r="L18" s="24">
        <v>20</v>
      </c>
      <c r="M18" s="32"/>
      <c r="N18" s="63">
        <f>SUM(D18:M18)</f>
        <v>20</v>
      </c>
      <c r="P18" s="54"/>
    </row>
    <row r="19" spans="1:16" ht="14.25">
      <c r="A19" s="9">
        <v>16</v>
      </c>
      <c r="B19" s="270" t="s">
        <v>147</v>
      </c>
      <c r="C19" s="55" t="s">
        <v>6</v>
      </c>
      <c r="D19" s="30"/>
      <c r="E19" s="24"/>
      <c r="F19" s="24"/>
      <c r="G19" s="24"/>
      <c r="H19" s="24"/>
      <c r="I19" s="180"/>
      <c r="J19" s="180"/>
      <c r="K19" s="180"/>
      <c r="L19" s="24">
        <v>18</v>
      </c>
      <c r="M19" s="32"/>
      <c r="N19" s="63">
        <f>SUM(D19:M19)</f>
        <v>18</v>
      </c>
      <c r="O19" s="31"/>
      <c r="P19" s="54"/>
    </row>
    <row r="20" spans="1:16" ht="14.25">
      <c r="A20" s="34">
        <v>17</v>
      </c>
      <c r="B20" s="128" t="s">
        <v>115</v>
      </c>
      <c r="C20" s="89" t="s">
        <v>8</v>
      </c>
      <c r="D20" s="207"/>
      <c r="E20" s="207"/>
      <c r="F20" s="207"/>
      <c r="G20" s="29"/>
      <c r="H20" s="76">
        <v>6</v>
      </c>
      <c r="I20" s="76">
        <v>11</v>
      </c>
      <c r="J20" s="76"/>
      <c r="K20" s="76"/>
      <c r="L20" s="227"/>
      <c r="M20" s="29"/>
      <c r="N20" s="63">
        <f>SUM(D20:M20)</f>
        <v>17</v>
      </c>
      <c r="O20" s="31"/>
      <c r="P20" s="54"/>
    </row>
    <row r="21" spans="1:16" ht="14.25">
      <c r="A21" s="34">
        <v>18</v>
      </c>
      <c r="B21" s="137" t="s">
        <v>59</v>
      </c>
      <c r="C21" s="122" t="s">
        <v>52</v>
      </c>
      <c r="D21" s="36"/>
      <c r="E21" s="29"/>
      <c r="F21" s="207"/>
      <c r="G21" s="207"/>
      <c r="H21" s="207"/>
      <c r="I21" s="76">
        <v>5</v>
      </c>
      <c r="J21" s="76">
        <v>3</v>
      </c>
      <c r="K21" s="76">
        <v>1</v>
      </c>
      <c r="L21" s="227">
        <v>6</v>
      </c>
      <c r="M21" s="76"/>
      <c r="N21" s="63">
        <f>SUM(D21:M21)</f>
        <v>15</v>
      </c>
      <c r="O21" s="31"/>
      <c r="P21" s="54"/>
    </row>
    <row r="22" spans="1:16" ht="14.25">
      <c r="A22" s="34">
        <v>19</v>
      </c>
      <c r="B22" s="107" t="s">
        <v>61</v>
      </c>
      <c r="C22" s="107" t="s">
        <v>6</v>
      </c>
      <c r="D22" s="66"/>
      <c r="E22" s="18"/>
      <c r="F22" s="18"/>
      <c r="G22" s="177"/>
      <c r="H22" s="177"/>
      <c r="I22" s="177"/>
      <c r="J22" s="35">
        <v>4</v>
      </c>
      <c r="K22" s="35"/>
      <c r="L22" s="232">
        <v>8</v>
      </c>
      <c r="M22" s="18"/>
      <c r="N22" s="63">
        <f>SUM(D22:M22)</f>
        <v>12</v>
      </c>
      <c r="O22" s="31"/>
      <c r="P22" s="54"/>
    </row>
    <row r="23" spans="1:16" ht="14.25">
      <c r="A23" s="34">
        <v>20</v>
      </c>
      <c r="B23" s="269" t="s">
        <v>98</v>
      </c>
      <c r="C23" s="89" t="s">
        <v>8</v>
      </c>
      <c r="D23" s="208"/>
      <c r="E23" s="180"/>
      <c r="F23" s="180"/>
      <c r="G23" s="24">
        <v>11</v>
      </c>
      <c r="H23" s="24"/>
      <c r="I23" s="24"/>
      <c r="J23" s="24"/>
      <c r="K23" s="24"/>
      <c r="L23" s="24"/>
      <c r="M23" s="32"/>
      <c r="N23" s="63">
        <f>SUM(D23:M23)</f>
        <v>11</v>
      </c>
      <c r="O23" s="31"/>
      <c r="P23" s="54"/>
    </row>
    <row r="24" spans="1:16" ht="14.25">
      <c r="A24" s="35">
        <v>21</v>
      </c>
      <c r="B24" s="107" t="s">
        <v>15</v>
      </c>
      <c r="C24" s="107" t="s">
        <v>6</v>
      </c>
      <c r="D24" s="30"/>
      <c r="E24" s="24"/>
      <c r="F24" s="24"/>
      <c r="G24" s="24"/>
      <c r="H24" s="24"/>
      <c r="I24" s="180"/>
      <c r="J24" s="180"/>
      <c r="K24" s="180"/>
      <c r="L24" s="24">
        <v>10</v>
      </c>
      <c r="M24" s="32"/>
      <c r="N24" s="63">
        <f>SUM(D24:M24)</f>
        <v>10</v>
      </c>
      <c r="O24" s="31"/>
      <c r="P24" s="54"/>
    </row>
    <row r="25" spans="1:16" ht="14.25">
      <c r="A25" s="165">
        <v>22</v>
      </c>
      <c r="B25" s="128" t="s">
        <v>116</v>
      </c>
      <c r="C25" s="122" t="s">
        <v>52</v>
      </c>
      <c r="D25" s="72"/>
      <c r="E25" s="182"/>
      <c r="F25" s="182"/>
      <c r="G25" s="182"/>
      <c r="H25" s="82">
        <v>1</v>
      </c>
      <c r="I25" s="82">
        <v>6</v>
      </c>
      <c r="J25" s="82">
        <v>2</v>
      </c>
      <c r="K25" s="82"/>
      <c r="L25" s="268"/>
      <c r="M25" s="72"/>
      <c r="N25" s="63">
        <f>SUM(D25:M25)</f>
        <v>9</v>
      </c>
      <c r="O25" s="31"/>
      <c r="P25" s="54"/>
    </row>
    <row r="26" spans="1:16" ht="14.25">
      <c r="A26" s="165">
        <v>23</v>
      </c>
      <c r="B26" s="92" t="s">
        <v>132</v>
      </c>
      <c r="C26" s="135" t="s">
        <v>133</v>
      </c>
      <c r="D26" s="36"/>
      <c r="E26" s="29"/>
      <c r="F26" s="29"/>
      <c r="G26" s="207"/>
      <c r="H26" s="207"/>
      <c r="I26" s="207"/>
      <c r="J26" s="76">
        <v>7</v>
      </c>
      <c r="K26" s="76">
        <v>2</v>
      </c>
      <c r="L26" s="227"/>
      <c r="M26" s="29"/>
      <c r="N26" s="63">
        <f>SUM(D26:M26)</f>
        <v>9</v>
      </c>
      <c r="O26" s="31"/>
      <c r="P26" s="54"/>
    </row>
    <row r="27" spans="1:16" ht="15">
      <c r="A27" s="132">
        <v>24</v>
      </c>
      <c r="B27" s="128" t="s">
        <v>114</v>
      </c>
      <c r="C27" s="55" t="s">
        <v>6</v>
      </c>
      <c r="D27" s="21"/>
      <c r="E27" s="176"/>
      <c r="F27" s="176"/>
      <c r="G27" s="176"/>
      <c r="H27" s="76">
        <v>8</v>
      </c>
      <c r="I27" s="76"/>
      <c r="J27" s="76"/>
      <c r="K27" s="76"/>
      <c r="L27" s="227"/>
      <c r="M27" s="15"/>
      <c r="N27" s="63">
        <f>SUM(D27:M27)</f>
        <v>8</v>
      </c>
      <c r="O27" s="31"/>
      <c r="P27" s="54"/>
    </row>
    <row r="28" spans="1:16" ht="15">
      <c r="A28" s="132">
        <v>25</v>
      </c>
      <c r="B28" s="89" t="s">
        <v>68</v>
      </c>
      <c r="C28" s="55" t="s">
        <v>24</v>
      </c>
      <c r="D28" s="33"/>
      <c r="E28" s="76">
        <v>7</v>
      </c>
      <c r="F28" s="76"/>
      <c r="G28" s="206"/>
      <c r="H28" s="206"/>
      <c r="I28" s="206"/>
      <c r="J28" s="76"/>
      <c r="K28" s="76"/>
      <c r="L28" s="227"/>
      <c r="M28" s="25"/>
      <c r="N28" s="63">
        <f>SUM(D28:M28)</f>
        <v>7</v>
      </c>
      <c r="O28" s="31"/>
      <c r="P28" s="54"/>
    </row>
    <row r="29" spans="1:16" ht="14.25">
      <c r="A29" s="132">
        <v>26</v>
      </c>
      <c r="B29" s="91" t="s">
        <v>69</v>
      </c>
      <c r="C29" s="55" t="s">
        <v>24</v>
      </c>
      <c r="D29" s="28"/>
      <c r="E29" s="76">
        <v>6</v>
      </c>
      <c r="F29" s="95"/>
      <c r="G29" s="184"/>
      <c r="H29" s="184"/>
      <c r="I29" s="184"/>
      <c r="J29" s="95"/>
      <c r="K29" s="95"/>
      <c r="L29" s="83"/>
      <c r="M29" s="32"/>
      <c r="N29" s="63">
        <f>SUM(D29:M29)</f>
        <v>6</v>
      </c>
      <c r="O29" s="31"/>
      <c r="P29" s="54"/>
    </row>
    <row r="30" spans="1:16" ht="14.25">
      <c r="A30" s="132">
        <v>27</v>
      </c>
      <c r="B30" s="167" t="s">
        <v>124</v>
      </c>
      <c r="C30" s="167" t="s">
        <v>96</v>
      </c>
      <c r="D30" s="66"/>
      <c r="E30" s="18"/>
      <c r="F30" s="18"/>
      <c r="G30" s="177"/>
      <c r="H30" s="177"/>
      <c r="I30" s="177"/>
      <c r="J30" s="35">
        <v>5</v>
      </c>
      <c r="K30" s="35"/>
      <c r="L30" s="232"/>
      <c r="M30" s="18"/>
      <c r="N30" s="63">
        <f>SUM(D30:M30)</f>
        <v>5</v>
      </c>
      <c r="O30" s="31"/>
      <c r="P30" s="54"/>
    </row>
    <row r="31" spans="1:27" ht="14.25">
      <c r="A31" s="132">
        <v>28</v>
      </c>
      <c r="B31" s="128" t="s">
        <v>92</v>
      </c>
      <c r="C31" s="130" t="s">
        <v>24</v>
      </c>
      <c r="D31" s="72"/>
      <c r="E31" s="72"/>
      <c r="F31" s="72"/>
      <c r="G31" s="72"/>
      <c r="H31" s="82">
        <v>3</v>
      </c>
      <c r="I31" s="181"/>
      <c r="J31" s="181"/>
      <c r="K31" s="181"/>
      <c r="L31" s="268"/>
      <c r="M31" s="72"/>
      <c r="N31" s="63">
        <f>SUM(D31:M31)</f>
        <v>3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15" ht="14.25">
      <c r="A32" s="132">
        <v>29</v>
      </c>
      <c r="B32" s="269" t="s">
        <v>94</v>
      </c>
      <c r="C32" s="269" t="s">
        <v>96</v>
      </c>
      <c r="D32" s="30"/>
      <c r="E32" s="24"/>
      <c r="F32" s="24">
        <v>2</v>
      </c>
      <c r="G32" s="180"/>
      <c r="H32" s="180"/>
      <c r="I32" s="180"/>
      <c r="J32" s="24"/>
      <c r="K32" s="24"/>
      <c r="L32" s="24"/>
      <c r="M32" s="24"/>
      <c r="N32" s="63">
        <f>SUM(D32:M32)</f>
        <v>2</v>
      </c>
      <c r="O32" s="31"/>
    </row>
    <row r="33" spans="1:15" ht="14.25">
      <c r="A33" s="132">
        <v>30</v>
      </c>
      <c r="B33" s="92" t="s">
        <v>130</v>
      </c>
      <c r="C33" s="135" t="s">
        <v>24</v>
      </c>
      <c r="D33" s="36"/>
      <c r="E33" s="29"/>
      <c r="F33" s="29"/>
      <c r="G33" s="29"/>
      <c r="H33" s="207"/>
      <c r="I33" s="76">
        <v>2</v>
      </c>
      <c r="J33" s="206"/>
      <c r="K33" s="206"/>
      <c r="L33" s="227"/>
      <c r="M33" s="76"/>
      <c r="N33" s="63">
        <f>SUM(D33:M33)</f>
        <v>2</v>
      </c>
      <c r="O33" s="31"/>
    </row>
    <row r="34" spans="1:15" ht="14.25">
      <c r="A34" s="132">
        <v>31</v>
      </c>
      <c r="B34" s="269" t="s">
        <v>95</v>
      </c>
      <c r="C34" s="269" t="s">
        <v>96</v>
      </c>
      <c r="D34" s="30"/>
      <c r="E34" s="24"/>
      <c r="F34" s="24">
        <v>0</v>
      </c>
      <c r="G34" s="24"/>
      <c r="H34" s="24"/>
      <c r="I34" s="180"/>
      <c r="J34" s="180"/>
      <c r="K34" s="180"/>
      <c r="L34" s="24"/>
      <c r="M34" s="32"/>
      <c r="N34" s="63">
        <f>SUM(D34:M34)</f>
        <v>0</v>
      </c>
      <c r="O34" s="31"/>
    </row>
    <row r="35" spans="1:3" ht="38.25">
      <c r="A35" s="178"/>
      <c r="B35" s="171" t="s">
        <v>142</v>
      </c>
      <c r="C35" s="14"/>
    </row>
    <row r="36" spans="1:2" ht="12.75">
      <c r="A36" s="8"/>
      <c r="B36" s="8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Andre Viana Queiroga de Deus</cp:lastModifiedBy>
  <cp:lastPrinted>2015-05-15T12:57:46Z</cp:lastPrinted>
  <dcterms:created xsi:type="dcterms:W3CDTF">2003-09-09T09:55:39Z</dcterms:created>
  <dcterms:modified xsi:type="dcterms:W3CDTF">2015-12-14T17:40:48Z</dcterms:modified>
  <cp:category/>
  <cp:version/>
  <cp:contentType/>
  <cp:contentStatus/>
</cp:coreProperties>
</file>