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8300" windowHeight="6435" firstSheet="22" activeTab="23"/>
  </bookViews>
  <sheets>
    <sheet name="Master C 0,90m" sheetId="1" r:id="rId1"/>
    <sheet name="JovCavB 1,00m" sheetId="2" r:id="rId2"/>
    <sheet name="AmadorB 1,00m" sheetId="3" r:id="rId3"/>
    <sheet name="MasterB 1,00.m" sheetId="4" r:id="rId4"/>
    <sheet name="C.N. 4anos" sheetId="5" r:id="rId5"/>
    <sheet name="MiniMirim 1,00m" sheetId="6" r:id="rId6"/>
    <sheet name="JovCavA 1,10m" sheetId="7" r:id="rId7"/>
    <sheet name="AmadorA 1,10m" sheetId="8" r:id="rId8"/>
    <sheet name="MasterA 1,10m" sheetId="9" r:id="rId9"/>
    <sheet name="C.N 5 anos" sheetId="10" r:id="rId10"/>
    <sheet name="PreMirim 1,10m" sheetId="11" r:id="rId11"/>
    <sheet name="SeniorA -1,20m" sheetId="12" r:id="rId12"/>
    <sheet name="Amador 1,20m" sheetId="13" r:id="rId13"/>
    <sheet name="Master 1,20m" sheetId="14" r:id="rId14"/>
    <sheet name="Mirim 1,20m" sheetId="15" r:id="rId15"/>
    <sheet name="JovemCav. 1,20m" sheetId="16" r:id="rId16"/>
    <sheet name="C.N 6 anos" sheetId="17" r:id="rId17"/>
    <sheet name="JovCavTop 1,30m" sheetId="18" r:id="rId18"/>
    <sheet name="PreJunior 1,30m" sheetId="19" r:id="rId19"/>
    <sheet name="C.N. 7anos 1,30m" sheetId="20" r:id="rId20"/>
    <sheet name="SeniorEsp.1,30m" sheetId="21" r:id="rId21"/>
    <sheet name="AmadorTop 1,30m" sheetId="22" r:id="rId22"/>
    <sheet name="MasterTop 1,30m" sheetId="23" r:id="rId23"/>
    <sheet name="Senior 1,40m" sheetId="24" r:id="rId24"/>
    <sheet name="Young Rider 1,40m" sheetId="25" r:id="rId25"/>
    <sheet name="Junior" sheetId="26" r:id="rId26"/>
  </sheets>
  <definedNames/>
  <calcPr fullCalcOnLoad="1"/>
</workbook>
</file>

<file path=xl/sharedStrings.xml><?xml version="1.0" encoding="utf-8"?>
<sst xmlns="http://schemas.openxmlformats.org/spreadsheetml/2006/main" count="1005" uniqueCount="297">
  <si>
    <t>Cavaleiro / Amazonas</t>
  </si>
  <si>
    <t>Clas.</t>
  </si>
  <si>
    <t>Clube</t>
  </si>
  <si>
    <t>I Tp. SHMG</t>
  </si>
  <si>
    <t>PONTUAÇÃO</t>
  </si>
  <si>
    <t>S / DESC</t>
  </si>
  <si>
    <t>C / DESC</t>
  </si>
  <si>
    <t>CHJR</t>
  </si>
  <si>
    <t>CATEGORIA : JOVEM CAVALEIRO B - 1,00M -</t>
  </si>
  <si>
    <t>CATEGORIA : AMADOR B - 1,00m -</t>
  </si>
  <si>
    <t>CATEGORIA : MASTER B - 1,00m -</t>
  </si>
  <si>
    <t>CATEGORIA : CAVALOS NOVOS 4 ANOS - 1,00m -</t>
  </si>
  <si>
    <t>CATEGORIA : Jovem Cavaleiro A - 1,10m -</t>
  </si>
  <si>
    <t>CATEGORIA : Amador A - 1,10m -</t>
  </si>
  <si>
    <t>CATEGORIA : Master A - 1,10m -</t>
  </si>
  <si>
    <t>CATEGORIA : Pre Mirim - 1,10m -</t>
  </si>
  <si>
    <t>CATEGORIA : Amador 1,20m -</t>
  </si>
  <si>
    <t>TOTAL</t>
  </si>
  <si>
    <t>CATEGORIA :  Master 1,20m -</t>
  </si>
  <si>
    <t>CATEGORIA :  Mirim - 1,20m -</t>
  </si>
  <si>
    <t>CATEGORIA : Jovem Cavaleiro Top - 1.30m -</t>
  </si>
  <si>
    <t>CATEGORIA : Pre Junior - 1,30m -</t>
  </si>
  <si>
    <t>CATEGORIA : Cavalos Novos 7 anos - 1,30m -</t>
  </si>
  <si>
    <t>CATEGORIA : Senior Especial - 1,30m -</t>
  </si>
  <si>
    <t>CATEGORIA : Amador Top - 1,30m -</t>
  </si>
  <si>
    <t>CATEGORIA : Master Top - 1,30m -</t>
  </si>
  <si>
    <t>CATEGORIA : Junior - 1,40m -</t>
  </si>
  <si>
    <t>CATEGORIA : Young Rider - 1,40m -</t>
  </si>
  <si>
    <t>CATEGORIA : Senior - 1,40m -</t>
  </si>
  <si>
    <t>Wanderson Alves Pereira</t>
  </si>
  <si>
    <t>Murilo Carvalho Jr</t>
  </si>
  <si>
    <t>SHPL</t>
  </si>
  <si>
    <t>Sebastião Barroso</t>
  </si>
  <si>
    <t>ANIMAL</t>
  </si>
  <si>
    <t>SHMG</t>
  </si>
  <si>
    <t>CHEVALS</t>
  </si>
  <si>
    <t>CEPEL</t>
  </si>
  <si>
    <t>Isabella Monteiro e Alvares de Oliveira</t>
  </si>
  <si>
    <t>XAPURI</t>
  </si>
  <si>
    <t>NUTREAL</t>
  </si>
  <si>
    <t>Ana Clara Amaral Arantes Boczar</t>
  </si>
  <si>
    <t>Saulo Roberto Veloso Alves Teixeira</t>
  </si>
  <si>
    <t>Heliana Fernanda De Albuquerque Andrade</t>
  </si>
  <si>
    <t>José Ilceu Gonçalves Rodrigues</t>
  </si>
  <si>
    <t>Andréa Gheller</t>
  </si>
  <si>
    <t>Rômulo Rodrigues Rocha</t>
  </si>
  <si>
    <t>Carlos Floriano Lourenco Pereira</t>
  </si>
  <si>
    <t>Roberto Souza Lima</t>
  </si>
  <si>
    <t>Cepel</t>
  </si>
  <si>
    <t>M.PAMPULHA</t>
  </si>
  <si>
    <t>M.LM</t>
  </si>
  <si>
    <t>Fabricio Reis Salgado</t>
  </si>
  <si>
    <t>Daniel Fernando Pezzuti</t>
  </si>
  <si>
    <t>Anderson Lambertucci</t>
  </si>
  <si>
    <t>CATEGORIA :  Senior A 1,20m -</t>
  </si>
  <si>
    <t>CATEGORIA :  Jovem Cavaleiro - 1,20m -</t>
  </si>
  <si>
    <t xml:space="preserve">CEPEL </t>
  </si>
  <si>
    <t>Ivanildo Paulino do Nascimento Junior</t>
  </si>
  <si>
    <t>Sergio Marins</t>
  </si>
  <si>
    <t xml:space="preserve">Vitória Rabello Nolli </t>
  </si>
  <si>
    <t>Leonardo André Alves de Souza</t>
  </si>
  <si>
    <t>Leonardo Martins</t>
  </si>
  <si>
    <t>MLM</t>
  </si>
  <si>
    <t>Felipe Lopes Morgan</t>
  </si>
  <si>
    <t>Rodrigo Sarmento</t>
  </si>
  <si>
    <t>H.PRIMAVERA</t>
  </si>
  <si>
    <t>Lucas Costa Araujo</t>
  </si>
  <si>
    <t>Sergio Henrique Neves Marins</t>
  </si>
  <si>
    <t>Paulo Sergio Nunes</t>
  </si>
  <si>
    <t>Pedro Paulo Lacerda</t>
  </si>
  <si>
    <t>Bruno Maurelli</t>
  </si>
  <si>
    <t>Joao Pedro Lambertucci</t>
  </si>
  <si>
    <t>Paula Xisto Camara</t>
  </si>
  <si>
    <t>MP</t>
  </si>
  <si>
    <t>Ramiro Rodrigues de Andrade Jr.</t>
  </si>
  <si>
    <t>Rodrigo Zandona Vieira</t>
  </si>
  <si>
    <t>Eulo Rodrigues Branquinho</t>
  </si>
  <si>
    <t>Sergio Mourão</t>
  </si>
  <si>
    <t>Ricardo Moura</t>
  </si>
  <si>
    <r>
      <t>CH</t>
    </r>
    <r>
      <rPr>
        <sz val="11"/>
        <color theme="1"/>
        <rFont val="Calibri"/>
        <family val="2"/>
      </rPr>
      <t>EVALS</t>
    </r>
  </si>
  <si>
    <t>Renato Teixeira</t>
  </si>
  <si>
    <t>Pedro Gregório</t>
  </si>
  <si>
    <t>SHM G</t>
  </si>
  <si>
    <t xml:space="preserve">Stephan Barcha </t>
  </si>
  <si>
    <t>CEHJR</t>
  </si>
  <si>
    <t>Felipe Muzzi Lacerda</t>
  </si>
  <si>
    <t>LM</t>
  </si>
  <si>
    <t xml:space="preserve"> NUTREAL</t>
  </si>
  <si>
    <t>Xapuri</t>
  </si>
  <si>
    <t>Bonificação CBS</t>
  </si>
  <si>
    <t>Mariana Lambertucci</t>
  </si>
  <si>
    <t>CATEGORIA : MINI MIRIM  1,00m -</t>
  </si>
  <si>
    <t xml:space="preserve">CHEVALS </t>
  </si>
  <si>
    <t>Ademir de Oliveira</t>
  </si>
  <si>
    <t xml:space="preserve">SHMG </t>
  </si>
  <si>
    <t>Não podendo ser descartados os resultados da Abertura, Campeonato Mineiro e Encerramento</t>
  </si>
  <si>
    <t>CATEGORIA : Cavalos Novos 5 anos 1,10m /1,20m</t>
  </si>
  <si>
    <t>Andre Moura</t>
  </si>
  <si>
    <t>Paula de Oliveira Caixeta</t>
  </si>
  <si>
    <t xml:space="preserve">CATEGORIA : Cavalos Novos 6 anos - 1,20m </t>
  </si>
  <si>
    <t>nutreal</t>
  </si>
  <si>
    <t>Fellipe Santiago</t>
  </si>
  <si>
    <t>César Lobo</t>
  </si>
  <si>
    <t>João Vitor Amaral</t>
  </si>
  <si>
    <t>Top Team</t>
  </si>
  <si>
    <t>RSL Cougar</t>
  </si>
  <si>
    <t>Manege Del Rey</t>
  </si>
  <si>
    <t xml:space="preserve">VHRG </t>
  </si>
  <si>
    <t>Chevals</t>
  </si>
  <si>
    <t>PM</t>
  </si>
  <si>
    <t>Ten. Ladeira</t>
  </si>
  <si>
    <t>Carlos Alberto  Sa Grise</t>
  </si>
  <si>
    <t>TOP TEAM</t>
  </si>
  <si>
    <t>Maurício Gomes Baptista</t>
  </si>
  <si>
    <t>Manege LM</t>
  </si>
  <si>
    <t>Bruna Malta</t>
  </si>
  <si>
    <t>Beatriz Cotta</t>
  </si>
  <si>
    <t>Leticia Alcantara Mello Zambaldi</t>
  </si>
  <si>
    <t>Daniel Queiroz medrado</t>
  </si>
  <si>
    <t>Leonardo Andre Alves de Souza</t>
  </si>
  <si>
    <t>Felipe Morgan</t>
  </si>
  <si>
    <t>TOP TEAN</t>
  </si>
  <si>
    <t>Marcelle Freire Colares</t>
  </si>
  <si>
    <t>VHRG</t>
  </si>
  <si>
    <t>Leonardo Bastos</t>
  </si>
  <si>
    <t>Fandango M</t>
  </si>
  <si>
    <t>Felipe Ferreira Figueiredo</t>
  </si>
  <si>
    <t>Gabriela Lopes Morgan</t>
  </si>
  <si>
    <t>Henrique Rocha</t>
  </si>
  <si>
    <t>Ana Figueiró Pinheiro</t>
  </si>
  <si>
    <t>Lidiane Saraiva Santos</t>
  </si>
  <si>
    <t>Lucas de Esquivel Dias Brandão</t>
  </si>
  <si>
    <t>Ramiro Rodrigues</t>
  </si>
  <si>
    <t>Izabela Monteiro</t>
  </si>
  <si>
    <t>José Henrique Abras</t>
  </si>
  <si>
    <t>Joao Julio Bastos</t>
  </si>
  <si>
    <t>Luisa Pires Coscarelli</t>
  </si>
  <si>
    <t>Maria Carolina Nassif R Cunha</t>
  </si>
  <si>
    <t>jose ilceu Gonçalves</t>
  </si>
  <si>
    <t>Andre Frauches</t>
  </si>
  <si>
    <t>Para a classificação dos Rankings os concorrentes descartarão os 3 (três) piores resultados (DIRETRIZES TÉCNICAS E NORMAS 2014)</t>
  </si>
  <si>
    <t>Leonardo Geraldo Belo Teixeira</t>
  </si>
  <si>
    <t>Felipe Lopes morgan</t>
  </si>
  <si>
    <t>Queen das Cataratas</t>
  </si>
  <si>
    <t>Bruno Paolinelli</t>
  </si>
  <si>
    <t>Pedro Gregorio</t>
  </si>
  <si>
    <t>Daniel Pezzuti</t>
  </si>
  <si>
    <t>Vinicius penha maciel</t>
  </si>
  <si>
    <t>CHEVALS </t>
  </si>
  <si>
    <t>Beyoncê RSL</t>
  </si>
  <si>
    <t>look at me</t>
  </si>
  <si>
    <t>Pedro Henrique Amato Pena</t>
  </si>
  <si>
    <t>Ivanildo Paulino junior</t>
  </si>
  <si>
    <t>Lídia Patricia Barbian Fuchs</t>
  </si>
  <si>
    <t>leticia gloor</t>
  </si>
  <si>
    <t>Difeliche</t>
  </si>
  <si>
    <t>Top Team Look at Me</t>
  </si>
  <si>
    <t>CHJR ANGELINA JOLIE</t>
  </si>
  <si>
    <t>Gitan M</t>
  </si>
  <si>
    <t>Lf elegante premier</t>
  </si>
  <si>
    <t>Paulo Gil Muniz</t>
  </si>
  <si>
    <t>Laura Jacomet Fonseca</t>
  </si>
  <si>
    <t>Renata Teixeira</t>
  </si>
  <si>
    <t>Lais Moura</t>
  </si>
  <si>
    <t>Leonardo Lessa</t>
  </si>
  <si>
    <t>LM ORIENTE</t>
  </si>
  <si>
    <t>sweet dream 3k</t>
  </si>
  <si>
    <t>Manege Pampulha</t>
  </si>
  <si>
    <t>GR GOVINDA</t>
  </si>
  <si>
    <t>Oracle Tok</t>
  </si>
  <si>
    <t>TOP TEAN wats zap</t>
  </si>
  <si>
    <t>Top Team Cassini Bruck</t>
  </si>
  <si>
    <t>GF Calidus Haras Três Barras</t>
  </si>
  <si>
    <t>Gaivota</t>
  </si>
  <si>
    <t>Zingaro</t>
  </si>
  <si>
    <t>THIAGO FONSECA SANTOS</t>
  </si>
  <si>
    <t>Carolina Gonçalves Barcelos</t>
  </si>
  <si>
    <t xml:space="preserve">Giovanna coscarelli </t>
  </si>
  <si>
    <t>Mariana Fraches</t>
  </si>
  <si>
    <t>lara fink</t>
  </si>
  <si>
    <t>Deborah Frauches</t>
  </si>
  <si>
    <t xml:space="preserve">Sophia Bello </t>
  </si>
  <si>
    <t>Ana Coutinho</t>
  </si>
  <si>
    <t>Mariana Faria Scalco</t>
  </si>
  <si>
    <t>Analice Caetano Pereira Lage</t>
  </si>
  <si>
    <t>II Tp. Chevals</t>
  </si>
  <si>
    <t>Pedro Moura Carvalho</t>
  </si>
  <si>
    <t>Quantico</t>
  </si>
  <si>
    <t>Evissa</t>
  </si>
  <si>
    <t>Pedro Salgado</t>
  </si>
  <si>
    <t>VHRG </t>
  </si>
  <si>
    <t>Baloufino</t>
  </si>
  <si>
    <t>Daniel moura</t>
  </si>
  <si>
    <t>Nutreal</t>
  </si>
  <si>
    <t>Camila Cançado</t>
  </si>
  <si>
    <t>Estopim do Castanheiro</t>
  </si>
  <si>
    <t>GF Cartier Haras Três Barras</t>
  </si>
  <si>
    <t>Nutreal Gassina Garden</t>
  </si>
  <si>
    <t>Nutral</t>
  </si>
  <si>
    <t>Eire Beltao Naves</t>
  </si>
  <si>
    <t>Gabriel kayan Soares</t>
  </si>
  <si>
    <t>André Penna Viotti</t>
  </si>
  <si>
    <t>Sophia Bello</t>
  </si>
  <si>
    <t>Luiz Felipe prudente</t>
  </si>
  <si>
    <t>Romulo Rodrigues Rocha</t>
  </si>
  <si>
    <t>Poolo Marcos</t>
  </si>
  <si>
    <t>Bárbara Corrêa Toledo</t>
  </si>
  <si>
    <t>Laura Jacomett Fonseca</t>
  </si>
  <si>
    <t>SOFIA NICOLAU</t>
  </si>
  <si>
    <t>Isabela Cordeiro</t>
  </si>
  <si>
    <t>CORUMI</t>
  </si>
  <si>
    <t>III Tp. Brb</t>
  </si>
  <si>
    <t>gabriel carvalho zacharias</t>
  </si>
  <si>
    <t>Vitoria Rabelo Nolli</t>
  </si>
  <si>
    <t>CHJF</t>
  </si>
  <si>
    <t>Bruno Sa grise</t>
  </si>
  <si>
    <t>Maíra Alvim Jota</t>
  </si>
  <si>
    <t>Butherfly</t>
  </si>
  <si>
    <t>Culliman GMS</t>
  </si>
  <si>
    <t>Nutreal Franco</t>
  </si>
  <si>
    <t>Juliana Castro Lima</t>
  </si>
  <si>
    <t>Andre Pena Viotti</t>
  </si>
  <si>
    <t>Bruno Cedrola Sa grise</t>
  </si>
  <si>
    <t>Angelina</t>
  </si>
  <si>
    <t>Marcos Borém Merhy</t>
  </si>
  <si>
    <t>Isabella Vidal Muzzi de Lima</t>
  </si>
  <si>
    <t>Juliana Castro LIMA</t>
  </si>
  <si>
    <t>Luisa Coscarelli</t>
  </si>
  <si>
    <t>CHJR Absoluty</t>
  </si>
  <si>
    <t>Raphaela Lemos Luciano Starling</t>
  </si>
  <si>
    <t>DULCIMAR ASSIS</t>
  </si>
  <si>
    <t>Marcelo Rinco Dutra Pereira</t>
  </si>
  <si>
    <t>CM VHRG</t>
  </si>
  <si>
    <t>Paula Caixeta</t>
  </si>
  <si>
    <t>Ricardo Balster Avelar</t>
  </si>
  <si>
    <t>Faz. Moinho</t>
  </si>
  <si>
    <t>Guilherme Balster Avelar</t>
  </si>
  <si>
    <t>Carlos Floriano Lourenço Pereira</t>
  </si>
  <si>
    <t>Andrea Gueller</t>
  </si>
  <si>
    <t>Vainner Fonseca</t>
  </si>
  <si>
    <t>Bruno Gabriel Meyer da Silva</t>
  </si>
  <si>
    <t>Juliana Almeida Wolff</t>
  </si>
  <si>
    <t>Diego Moreno</t>
  </si>
  <si>
    <t>CM SHMG</t>
  </si>
  <si>
    <t>H.R.L. Corina G</t>
  </si>
  <si>
    <t>D Rey</t>
  </si>
  <si>
    <t>LM CRYSTAL</t>
  </si>
  <si>
    <t>Ferrari M</t>
  </si>
  <si>
    <t>Gabriel Kayan Soares Magalhães</t>
  </si>
  <si>
    <t>Rodrigo Campos</t>
  </si>
  <si>
    <t>Nutreal Gol</t>
  </si>
  <si>
    <t>Faz Moinho</t>
  </si>
  <si>
    <t>Curumi</t>
  </si>
  <si>
    <t>Zingaro TW</t>
  </si>
  <si>
    <t>Rianda R I</t>
  </si>
  <si>
    <t>GR Gonvinda</t>
  </si>
  <si>
    <t xml:space="preserve">grazi m </t>
  </si>
  <si>
    <t>francisco gama</t>
  </si>
  <si>
    <t>Valéria Marinho Gontijo Machado</t>
  </si>
  <si>
    <t>Jose Afonso</t>
  </si>
  <si>
    <t>RANKING DE SALTO FHMG 2014</t>
  </si>
  <si>
    <t>CATEGORIA : MASTER C - 0,90M</t>
  </si>
  <si>
    <t>Fernando frauches</t>
  </si>
  <si>
    <t>IV Tp. VHRG</t>
  </si>
  <si>
    <t>Efesus m</t>
  </si>
  <si>
    <t>Anã vitória Medeiros toledo</t>
  </si>
  <si>
    <t>Gilson Oliveira Pinheiro Júnior</t>
  </si>
  <si>
    <t>Andreia Biagioni Ribeiro de Guimaraens</t>
  </si>
  <si>
    <t>London</t>
  </si>
  <si>
    <t>Cassine Bruck</t>
  </si>
  <si>
    <t>V TP. VHRG</t>
  </si>
  <si>
    <t>Luisa Alvim Jota</t>
  </si>
  <si>
    <t>Gabriel Kayan</t>
  </si>
  <si>
    <t>Camila Figueiredo</t>
  </si>
  <si>
    <t>Saulo Roberto teixeira</t>
  </si>
  <si>
    <t>Brunno Gabriel Meyer</t>
  </si>
  <si>
    <t>Carolina Goncalves Barcelos</t>
  </si>
  <si>
    <t>M Del  Rey</t>
  </si>
  <si>
    <t>Lara Fink</t>
  </si>
  <si>
    <t>Tassius Halabi</t>
  </si>
  <si>
    <t>Roberto Campolina Vilela Barbosa</t>
  </si>
  <si>
    <t>Flávio Amaral</t>
  </si>
  <si>
    <t>VI. Tp. Chevls</t>
  </si>
  <si>
    <t>André Moura</t>
  </si>
  <si>
    <t>FM</t>
  </si>
  <si>
    <t>Ângelo Augusto Stoll Leão</t>
  </si>
  <si>
    <t>Renato Teixera</t>
  </si>
  <si>
    <t>Gabriel Kayan S Magalhães</t>
  </si>
  <si>
    <t>Roberto Campolina</t>
  </si>
  <si>
    <t>Para a classificação dos Rankings os concorrentes descartarão os 2 piores resultados (DIRETRIZES TÉCNICAS E NORMAS 2014)</t>
  </si>
  <si>
    <t>VII Tp. Cepel</t>
  </si>
  <si>
    <t>Romancera Jman</t>
  </si>
  <si>
    <t>Daniel Queiroz</t>
  </si>
  <si>
    <t xml:space="preserve">Cassini Bruck </t>
  </si>
  <si>
    <t>Avana</t>
  </si>
  <si>
    <t>Felipe Ventura</t>
  </si>
  <si>
    <t>Leticia Gloor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</si>
</sst>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/m;@"/>
    <numFmt numFmtId="166" formatCode="#"/>
    <numFmt numFmtId="167" formatCode="#0.00"/>
    <numFmt numFmtId="168" formatCode="[$-416]dddd\,\ d&quot; de &quot;mmmm&quot; de &quot;yyyy"/>
    <numFmt numFmtId="169" formatCode="_ &quot;€&quot;\ * #,##0_ ;_ &quot;€&quot;\ * \-#,##0_ ;_ &quot;€&quot;\ * &quot;-&quot;_ ;_ @_ "/>
    <numFmt numFmtId="170" formatCode="_ * #,##0_ ;_ * \-#,##0_ ;_ * &quot;-&quot;_ ;_ @_ 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(&quot;R$ &quot;* #,##0_);_(&quot;R$ &quot;* \(#,##0\);_(&quot;R$ &quot;* &quot;-&quot;_);_(@_)"/>
    <numFmt numFmtId="179" formatCode="_(* #,##0_);_(* \(#,##0\);_(* &quot;-&quot;_);_(@_)"/>
    <numFmt numFmtId="180" formatCode="_(&quot;R$ &quot;* #,##0.00_);_(&quot;R$ &quot;* \(#,##0.00\);_(&quot;R$ &quot;* &quot;-&quot;??_);_(@_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Calibra"/>
      <family val="0"/>
    </font>
    <font>
      <sz val="11"/>
      <color indexed="8"/>
      <name val="Calibr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13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Aril"/>
      <family val="0"/>
    </font>
    <font>
      <b/>
      <sz val="11"/>
      <color indexed="8"/>
      <name val="Calibra"/>
      <family val="0"/>
    </font>
    <font>
      <sz val="11"/>
      <color indexed="10"/>
      <name val="Arial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rgb="FFFFFF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1"/>
      <color rgb="FF000000"/>
      <name val="Calibri"/>
      <family val="2"/>
    </font>
    <font>
      <sz val="10"/>
      <color theme="1"/>
      <name val="Aril"/>
      <family val="0"/>
    </font>
    <font>
      <sz val="11"/>
      <color theme="1"/>
      <name val="Calibra"/>
      <family val="0"/>
    </font>
    <font>
      <b/>
      <sz val="11"/>
      <color theme="1"/>
      <name val="Calibra"/>
      <family val="0"/>
    </font>
    <font>
      <sz val="11"/>
      <color rgb="FFFF0000"/>
      <name val="Arial"/>
      <family val="2"/>
    </font>
    <font>
      <b/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64" fontId="2" fillId="0" borderId="0" applyFon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0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16" borderId="10" xfId="0" applyFont="1" applyFill="1" applyBorder="1" applyAlignment="1">
      <alignment/>
    </xf>
    <xf numFmtId="0" fontId="74" fillId="16" borderId="10" xfId="0" applyFont="1" applyFill="1" applyBorder="1" applyAlignment="1">
      <alignment horizontal="center"/>
    </xf>
    <xf numFmtId="0" fontId="75" fillId="16" borderId="0" xfId="0" applyFont="1" applyFill="1" applyAlignment="1">
      <alignment/>
    </xf>
    <xf numFmtId="165" fontId="73" fillId="16" borderId="10" xfId="0" applyNumberFormat="1" applyFont="1" applyFill="1" applyBorder="1" applyAlignment="1">
      <alignment horizontal="center"/>
    </xf>
    <xf numFmtId="165" fontId="73" fillId="16" borderId="11" xfId="0" applyNumberFormat="1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51" applyFont="1" applyBorder="1" applyAlignment="1">
      <alignment horizontal="center"/>
      <protection/>
    </xf>
    <xf numFmtId="0" fontId="12" fillId="33" borderId="10" xfId="51" applyFont="1" applyFill="1" applyBorder="1" applyAlignment="1">
      <alignment horizontal="center"/>
      <protection/>
    </xf>
    <xf numFmtId="0" fontId="73" fillId="16" borderId="10" xfId="0" applyFont="1" applyFill="1" applyBorder="1" applyAlignment="1">
      <alignment horizontal="center"/>
    </xf>
    <xf numFmtId="0" fontId="12" fillId="0" borderId="10" xfId="51" applyFont="1" applyBorder="1" applyAlignment="1">
      <alignment horizontal="left"/>
      <protection/>
    </xf>
    <xf numFmtId="0" fontId="71" fillId="0" borderId="10" xfId="0" applyFont="1" applyBorder="1" applyAlignment="1">
      <alignment horizontal="left"/>
    </xf>
    <xf numFmtId="0" fontId="75" fillId="33" borderId="0" xfId="0" applyFont="1" applyFill="1" applyAlignment="1">
      <alignment/>
    </xf>
    <xf numFmtId="0" fontId="71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3" fillId="33" borderId="0" xfId="122" applyFont="1" applyFill="1" applyBorder="1" applyAlignment="1">
      <alignment horizontal="center"/>
      <protection/>
    </xf>
    <xf numFmtId="0" fontId="3" fillId="33" borderId="0" xfId="51" applyFont="1" applyFill="1" applyBorder="1" applyAlignment="1">
      <alignment horizontal="center"/>
      <protection/>
    </xf>
    <xf numFmtId="0" fontId="76" fillId="33" borderId="0" xfId="51" applyFont="1" applyFill="1" applyBorder="1" applyAlignment="1">
      <alignment horizontal="center"/>
      <protection/>
    </xf>
    <xf numFmtId="0" fontId="38" fillId="33" borderId="10" xfId="51" applyFont="1" applyFill="1" applyBorder="1" applyAlignment="1">
      <alignment horizontal="center"/>
      <protection/>
    </xf>
    <xf numFmtId="0" fontId="74" fillId="0" borderId="10" xfId="0" applyFont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center"/>
    </xf>
    <xf numFmtId="165" fontId="73" fillId="33" borderId="10" xfId="0" applyNumberFormat="1" applyFont="1" applyFill="1" applyBorder="1" applyAlignment="1">
      <alignment horizontal="center"/>
    </xf>
    <xf numFmtId="165" fontId="73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16" borderId="0" xfId="0" applyFill="1" applyAlignment="1">
      <alignment/>
    </xf>
    <xf numFmtId="0" fontId="69" fillId="16" borderId="10" xfId="0" applyFont="1" applyFill="1" applyBorder="1" applyAlignment="1">
      <alignment horizontal="center"/>
    </xf>
    <xf numFmtId="0" fontId="77" fillId="0" borderId="10" xfId="51" applyFont="1" applyBorder="1" applyAlignment="1">
      <alignment horizontal="left"/>
      <protection/>
    </xf>
    <xf numFmtId="0" fontId="72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40" fillId="0" borderId="10" xfId="0" applyFont="1" applyBorder="1" applyAlignment="1">
      <alignment horizontal="left"/>
    </xf>
    <xf numFmtId="0" fontId="77" fillId="0" borderId="10" xfId="51" applyFont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/>
    </xf>
    <xf numFmtId="0" fontId="78" fillId="16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73" fillId="28" borderId="10" xfId="0" applyFont="1" applyFill="1" applyBorder="1" applyAlignment="1">
      <alignment/>
    </xf>
    <xf numFmtId="0" fontId="74" fillId="28" borderId="10" xfId="0" applyFont="1" applyFill="1" applyBorder="1" applyAlignment="1">
      <alignment horizontal="center"/>
    </xf>
    <xf numFmtId="0" fontId="40" fillId="0" borderId="10" xfId="51" applyFont="1" applyBorder="1">
      <alignment/>
      <protection/>
    </xf>
    <xf numFmtId="0" fontId="0" fillId="28" borderId="10" xfId="0" applyFont="1" applyFill="1" applyBorder="1" applyAlignment="1">
      <alignment horizontal="center"/>
    </xf>
    <xf numFmtId="0" fontId="73" fillId="5" borderId="10" xfId="0" applyFont="1" applyFill="1" applyBorder="1" applyAlignment="1">
      <alignment/>
    </xf>
    <xf numFmtId="0" fontId="69" fillId="28" borderId="10" xfId="0" applyFont="1" applyFill="1" applyBorder="1" applyAlignment="1">
      <alignment horizontal="center"/>
    </xf>
    <xf numFmtId="0" fontId="73" fillId="3" borderId="10" xfId="0" applyFont="1" applyFill="1" applyBorder="1" applyAlignment="1">
      <alignment/>
    </xf>
    <xf numFmtId="0" fontId="40" fillId="0" borderId="10" xfId="51" applyFont="1" applyFill="1" applyBorder="1" applyAlignment="1">
      <alignment horizontal="left"/>
      <protection/>
    </xf>
    <xf numFmtId="0" fontId="77" fillId="33" borderId="10" xfId="0" applyFont="1" applyFill="1" applyBorder="1" applyAlignment="1">
      <alignment horizontal="left"/>
    </xf>
    <xf numFmtId="0" fontId="71" fillId="28" borderId="10" xfId="0" applyFont="1" applyFill="1" applyBorder="1" applyAlignment="1">
      <alignment/>
    </xf>
    <xf numFmtId="0" fontId="3" fillId="33" borderId="13" xfId="51" applyFont="1" applyFill="1" applyBorder="1" applyAlignment="1">
      <alignment horizontal="center"/>
      <protection/>
    </xf>
    <xf numFmtId="165" fontId="73" fillId="33" borderId="0" xfId="0" applyNumberFormat="1" applyFont="1" applyFill="1" applyBorder="1" applyAlignment="1">
      <alignment horizontal="center"/>
    </xf>
    <xf numFmtId="0" fontId="73" fillId="28" borderId="14" xfId="0" applyFont="1" applyFill="1" applyBorder="1" applyAlignment="1">
      <alignment/>
    </xf>
    <xf numFmtId="0" fontId="78" fillId="28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83" applyBorder="1" applyAlignment="1">
      <alignment horizontal="center"/>
      <protection/>
    </xf>
    <xf numFmtId="2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38" fillId="33" borderId="0" xfId="98" applyFont="1" applyFill="1" applyBorder="1" applyAlignment="1">
      <alignment horizontal="center" vertical="center"/>
      <protection/>
    </xf>
    <xf numFmtId="0" fontId="38" fillId="33" borderId="0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79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165" fontId="73" fillId="16" borderId="14" xfId="0" applyNumberFormat="1" applyFont="1" applyFill="1" applyBorder="1" applyAlignment="1">
      <alignment horizontal="center"/>
    </xf>
    <xf numFmtId="165" fontId="73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165" fontId="73" fillId="0" borderId="10" xfId="0" applyNumberFormat="1" applyFont="1" applyFill="1" applyBorder="1" applyAlignment="1">
      <alignment horizontal="center"/>
    </xf>
    <xf numFmtId="2" fontId="7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0" xfId="109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5" fillId="33" borderId="0" xfId="0" applyFont="1" applyFill="1" applyBorder="1" applyAlignment="1">
      <alignment/>
    </xf>
    <xf numFmtId="1" fontId="7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73" fillId="7" borderId="10" xfId="0" applyFont="1" applyFill="1" applyBorder="1" applyAlignment="1">
      <alignment/>
    </xf>
    <xf numFmtId="0" fontId="71" fillId="7" borderId="10" xfId="0" applyFont="1" applyFill="1" applyBorder="1" applyAlignment="1">
      <alignment/>
    </xf>
    <xf numFmtId="0" fontId="71" fillId="7" borderId="10" xfId="0" applyFont="1" applyFill="1" applyBorder="1" applyAlignment="1">
      <alignment horizontal="center"/>
    </xf>
    <xf numFmtId="0" fontId="73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71" fillId="33" borderId="10" xfId="0" applyNumberFormat="1" applyFont="1" applyFill="1" applyBorder="1" applyAlignment="1">
      <alignment horizontal="center" vertical="center"/>
    </xf>
    <xf numFmtId="0" fontId="12" fillId="0" borderId="0" xfId="84" applyFont="1" applyFill="1" applyBorder="1" applyAlignment="1">
      <alignment horizontal="center"/>
      <protection/>
    </xf>
    <xf numFmtId="0" fontId="80" fillId="0" borderId="0" xfId="0" applyFont="1" applyBorder="1" applyAlignment="1">
      <alignment horizontal="center" vertical="top" wrapText="1"/>
    </xf>
    <xf numFmtId="0" fontId="0" fillId="0" borderId="0" xfId="71" applyFont="1" applyBorder="1" applyAlignment="1">
      <alignment horizontal="center"/>
      <protection/>
    </xf>
    <xf numFmtId="0" fontId="0" fillId="0" borderId="0" xfId="83" applyFont="1" applyBorder="1" applyAlignment="1">
      <alignment horizontal="center"/>
      <protection/>
    </xf>
    <xf numFmtId="0" fontId="0" fillId="33" borderId="0" xfId="87" applyFont="1" applyFill="1" applyBorder="1" applyAlignment="1">
      <alignment horizontal="center"/>
      <protection/>
    </xf>
    <xf numFmtId="0" fontId="0" fillId="0" borderId="0" xfId="87" applyFont="1" applyBorder="1" applyAlignment="1">
      <alignment horizontal="center"/>
      <protection/>
    </xf>
    <xf numFmtId="0" fontId="0" fillId="0" borderId="0" xfId="90" applyFont="1" applyBorder="1" applyAlignment="1">
      <alignment horizontal="center"/>
      <protection/>
    </xf>
    <xf numFmtId="0" fontId="0" fillId="0" borderId="0" xfId="0" applyAlignment="1">
      <alignment/>
    </xf>
    <xf numFmtId="0" fontId="0" fillId="33" borderId="0" xfId="90" applyFont="1" applyFill="1" applyBorder="1" applyAlignment="1">
      <alignment horizontal="center"/>
      <protection/>
    </xf>
    <xf numFmtId="0" fontId="12" fillId="33" borderId="10" xfId="217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71" fillId="19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71" fillId="28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79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0" fontId="71" fillId="0" borderId="10" xfId="0" applyNumberFormat="1" applyFont="1" applyFill="1" applyBorder="1" applyAlignment="1">
      <alignment horizontal="center" vertical="top"/>
    </xf>
    <xf numFmtId="165" fontId="73" fillId="0" borderId="11" xfId="0" applyNumberFormat="1" applyFont="1" applyFill="1" applyBorder="1" applyAlignment="1">
      <alignment horizontal="center"/>
    </xf>
    <xf numFmtId="1" fontId="79" fillId="0" borderId="14" xfId="0" applyNumberFormat="1" applyFont="1" applyFill="1" applyBorder="1" applyAlignment="1">
      <alignment horizontal="center"/>
    </xf>
    <xf numFmtId="0" fontId="71" fillId="0" borderId="11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71" fillId="0" borderId="10" xfId="0" applyNumberFormat="1" applyFont="1" applyFill="1" applyBorder="1" applyAlignment="1">
      <alignment horizontal="center" vertical="center"/>
    </xf>
    <xf numFmtId="1" fontId="73" fillId="0" borderId="10" xfId="0" applyNumberFormat="1" applyFont="1" applyFill="1" applyBorder="1" applyAlignment="1">
      <alignment horizontal="center"/>
    </xf>
    <xf numFmtId="0" fontId="79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71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11" xfId="0" applyNumberFormat="1" applyFont="1" applyFill="1" applyBorder="1" applyAlignment="1">
      <alignment horizontal="center"/>
    </xf>
    <xf numFmtId="165" fontId="73" fillId="16" borderId="15" xfId="0" applyNumberFormat="1" applyFont="1" applyFill="1" applyBorder="1" applyAlignment="1">
      <alignment horizontal="center"/>
    </xf>
    <xf numFmtId="0" fontId="73" fillId="16" borderId="11" xfId="0" applyFont="1" applyFill="1" applyBorder="1" applyAlignment="1">
      <alignment horizontal="center"/>
    </xf>
    <xf numFmtId="165" fontId="73" fillId="16" borderId="16" xfId="0" applyNumberFormat="1" applyFont="1" applyFill="1" applyBorder="1" applyAlignment="1">
      <alignment horizontal="center"/>
    </xf>
    <xf numFmtId="1" fontId="79" fillId="33" borderId="14" xfId="0" applyNumberFormat="1" applyFont="1" applyFill="1" applyBorder="1" applyAlignment="1">
      <alignment horizontal="center"/>
    </xf>
    <xf numFmtId="0" fontId="77" fillId="0" borderId="10" xfId="63" applyFont="1" applyFill="1" applyBorder="1" applyAlignment="1" applyProtection="1">
      <alignment horizontal="left" vertical="center"/>
      <protection locked="0"/>
    </xf>
    <xf numFmtId="1" fontId="71" fillId="0" borderId="10" xfId="0" applyNumberFormat="1" applyFont="1" applyFill="1" applyBorder="1" applyAlignment="1">
      <alignment/>
    </xf>
    <xf numFmtId="1" fontId="79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71" fillId="0" borderId="10" xfId="0" applyNumberFormat="1" applyFont="1" applyFill="1" applyBorder="1" applyAlignment="1">
      <alignment horizontal="center"/>
    </xf>
    <xf numFmtId="0" fontId="81" fillId="33" borderId="0" xfId="0" applyFont="1" applyFill="1" applyBorder="1" applyAlignment="1">
      <alignment/>
    </xf>
    <xf numFmtId="0" fontId="81" fillId="33" borderId="0" xfId="0" applyFont="1" applyFill="1" applyAlignment="1">
      <alignment/>
    </xf>
    <xf numFmtId="0" fontId="78" fillId="7" borderId="14" xfId="0" applyFont="1" applyFill="1" applyBorder="1" applyAlignment="1">
      <alignment horizontal="center"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63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/>
    </xf>
    <xf numFmtId="1" fontId="71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3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7" fillId="33" borderId="1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12" fillId="0" borderId="10" xfId="5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5" borderId="0" xfId="0" applyFill="1" applyAlignment="1">
      <alignment horizontal="center"/>
    </xf>
    <xf numFmtId="0" fontId="82" fillId="35" borderId="0" xfId="0" applyFont="1" applyFill="1" applyAlignment="1">
      <alignment/>
    </xf>
    <xf numFmtId="2" fontId="73" fillId="7" borderId="10" xfId="0" applyNumberFormat="1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 vertical="center" readingOrder="1"/>
    </xf>
    <xf numFmtId="2" fontId="74" fillId="7" borderId="10" xfId="0" applyNumberFormat="1" applyFont="1" applyFill="1" applyBorder="1" applyAlignment="1">
      <alignment horizontal="center"/>
    </xf>
    <xf numFmtId="2" fontId="46" fillId="28" borderId="10" xfId="0" applyNumberFormat="1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4" fillId="0" borderId="0" xfId="0" applyFont="1" applyFill="1" applyBorder="1" applyAlignment="1">
      <alignment horizontal="center" vertical="center" readingOrder="1"/>
    </xf>
    <xf numFmtId="0" fontId="11" fillId="37" borderId="0" xfId="0" applyFont="1" applyFill="1" applyBorder="1" applyAlignment="1">
      <alignment horizontal="center" readingOrder="1"/>
    </xf>
    <xf numFmtId="0" fontId="84" fillId="0" borderId="0" xfId="0" applyFont="1" applyBorder="1" applyAlignment="1">
      <alignment horizontal="center" vertical="center" readingOrder="1"/>
    </xf>
    <xf numFmtId="0" fontId="0" fillId="0" borderId="0" xfId="0" applyAlignment="1">
      <alignment/>
    </xf>
    <xf numFmtId="0" fontId="85" fillId="28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84" fillId="0" borderId="10" xfId="0" applyFont="1" applyFill="1" applyBorder="1" applyAlignment="1">
      <alignment/>
    </xf>
    <xf numFmtId="0" fontId="84" fillId="0" borderId="10" xfId="0" applyFont="1" applyBorder="1" applyAlignment="1">
      <alignment horizontal="center"/>
    </xf>
    <xf numFmtId="1" fontId="71" fillId="0" borderId="15" xfId="0" applyNumberFormat="1" applyFont="1" applyFill="1" applyBorder="1" applyAlignment="1">
      <alignment horizontal="center"/>
    </xf>
    <xf numFmtId="1" fontId="71" fillId="0" borderId="11" xfId="0" applyNumberFormat="1" applyFont="1" applyFill="1" applyBorder="1" applyAlignment="1">
      <alignment horizontal="center"/>
    </xf>
    <xf numFmtId="165" fontId="74" fillId="33" borderId="10" xfId="0" applyNumberFormat="1" applyFont="1" applyFill="1" applyBorder="1" applyAlignment="1">
      <alignment horizontal="center"/>
    </xf>
    <xf numFmtId="1" fontId="71" fillId="33" borderId="10" xfId="0" applyNumberFormat="1" applyFont="1" applyFill="1" applyBorder="1" applyAlignment="1">
      <alignment horizontal="center"/>
    </xf>
    <xf numFmtId="0" fontId="74" fillId="7" borderId="10" xfId="0" applyFont="1" applyFill="1" applyBorder="1" applyAlignment="1">
      <alignment horizontal="center"/>
    </xf>
    <xf numFmtId="2" fontId="69" fillId="28" borderId="10" xfId="0" applyNumberFormat="1" applyFont="1" applyFill="1" applyBorder="1" applyAlignment="1">
      <alignment horizontal="center"/>
    </xf>
    <xf numFmtId="2" fontId="74" fillId="13" borderId="10" xfId="0" applyNumberFormat="1" applyFont="1" applyFill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4" fillId="36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center" vertical="center"/>
    </xf>
    <xf numFmtId="0" fontId="79" fillId="33" borderId="11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84" fillId="0" borderId="10" xfId="51" applyFont="1" applyBorder="1" applyAlignment="1">
      <alignment horizontal="left"/>
      <protection/>
    </xf>
    <xf numFmtId="0" fontId="38" fillId="0" borderId="10" xfId="51" applyFont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79" fillId="33" borderId="10" xfId="0" applyFont="1" applyFill="1" applyBorder="1" applyAlignment="1">
      <alignment horizontal="left"/>
    </xf>
    <xf numFmtId="0" fontId="79" fillId="7" borderId="10" xfId="0" applyFont="1" applyFill="1" applyBorder="1" applyAlignment="1">
      <alignment horizontal="center"/>
    </xf>
    <xf numFmtId="0" fontId="46" fillId="28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74" fillId="0" borderId="10" xfId="0" applyNumberFormat="1" applyFont="1" applyFill="1" applyBorder="1" applyAlignment="1">
      <alignment horizontal="center"/>
    </xf>
    <xf numFmtId="165" fontId="74" fillId="0" borderId="11" xfId="0" applyNumberFormat="1" applyFont="1" applyFill="1" applyBorder="1" applyAlignment="1">
      <alignment horizontal="center"/>
    </xf>
    <xf numFmtId="2" fontId="71" fillId="0" borderId="14" xfId="0" applyNumberFormat="1" applyFont="1" applyFill="1" applyBorder="1" applyAlignment="1">
      <alignment horizontal="center"/>
    </xf>
    <xf numFmtId="1" fontId="71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90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5" fontId="73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71" fillId="0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165" fontId="74" fillId="0" borderId="15" xfId="0" applyNumberFormat="1" applyFont="1" applyFill="1" applyBorder="1" applyAlignment="1">
      <alignment horizontal="center"/>
    </xf>
    <xf numFmtId="165" fontId="74" fillId="0" borderId="14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 wrapText="1"/>
    </xf>
    <xf numFmtId="0" fontId="8" fillId="0" borderId="16" xfId="51" applyFont="1" applyFill="1" applyBorder="1" applyAlignment="1">
      <alignment horizontal="center" vertical="center" wrapText="1"/>
      <protection/>
    </xf>
    <xf numFmtId="0" fontId="71" fillId="0" borderId="15" xfId="0" applyFont="1" applyFill="1" applyBorder="1" applyAlignment="1">
      <alignment horizontal="center"/>
    </xf>
    <xf numFmtId="0" fontId="71" fillId="0" borderId="15" xfId="0" applyFont="1" applyFill="1" applyBorder="1" applyAlignment="1">
      <alignment/>
    </xf>
    <xf numFmtId="0" fontId="10" fillId="0" borderId="16" xfId="51" applyFont="1" applyFill="1" applyBorder="1" applyAlignment="1">
      <alignment horizontal="center" vertical="center" wrapText="1"/>
      <protection/>
    </xf>
    <xf numFmtId="1" fontId="63" fillId="0" borderId="10" xfId="0" applyNumberFormat="1" applyFont="1" applyFill="1" applyBorder="1" applyAlignment="1">
      <alignment horizontal="center"/>
    </xf>
    <xf numFmtId="0" fontId="10" fillId="0" borderId="10" xfId="5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6" fillId="33" borderId="10" xfId="206" applyFont="1" applyFill="1" applyBorder="1" applyAlignment="1">
      <alignment horizontal="left" readingOrder="1"/>
      <protection/>
    </xf>
    <xf numFmtId="2" fontId="79" fillId="0" borderId="11" xfId="0" applyNumberFormat="1" applyFont="1" applyFill="1" applyBorder="1" applyAlignment="1">
      <alignment horizontal="center"/>
    </xf>
    <xf numFmtId="2" fontId="84" fillId="0" borderId="11" xfId="0" applyNumberFormat="1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 horizontal="center"/>
    </xf>
    <xf numFmtId="0" fontId="86" fillId="33" borderId="10" xfId="114" applyFont="1" applyFill="1" applyBorder="1" applyAlignment="1">
      <alignment horizontal="left" readingOrder="1"/>
      <protection/>
    </xf>
    <xf numFmtId="0" fontId="87" fillId="33" borderId="10" xfId="51" applyFont="1" applyFill="1" applyBorder="1" applyAlignment="1">
      <alignment horizontal="left" readingOrder="1"/>
      <protection/>
    </xf>
    <xf numFmtId="0" fontId="10" fillId="33" borderId="10" xfId="51" applyFont="1" applyFill="1" applyBorder="1">
      <alignment/>
      <protection/>
    </xf>
    <xf numFmtId="0" fontId="87" fillId="33" borderId="10" xfId="114" applyFont="1" applyFill="1" applyBorder="1" applyAlignment="1">
      <alignment horizontal="center" readingOrder="1"/>
      <protection/>
    </xf>
    <xf numFmtId="0" fontId="79" fillId="33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/>
    </xf>
    <xf numFmtId="0" fontId="10" fillId="0" borderId="10" xfId="50" applyFont="1" applyBorder="1" applyAlignment="1">
      <alignment horizontal="center"/>
      <protection/>
    </xf>
    <xf numFmtId="0" fontId="10" fillId="33" borderId="10" xfId="50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center" readingOrder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7" fillId="33" borderId="11" xfId="50" applyFont="1" applyFill="1" applyBorder="1" applyAlignment="1">
      <alignment horizontal="center"/>
      <protection/>
    </xf>
    <xf numFmtId="0" fontId="71" fillId="33" borderId="11" xfId="50" applyFont="1" applyFill="1" applyBorder="1" applyAlignment="1">
      <alignment horizontal="center"/>
      <protection/>
    </xf>
    <xf numFmtId="165" fontId="73" fillId="33" borderId="15" xfId="0" applyNumberFormat="1" applyFont="1" applyFill="1" applyBorder="1" applyAlignment="1">
      <alignment horizontal="center"/>
    </xf>
    <xf numFmtId="0" fontId="10" fillId="0" borderId="10" xfId="50" applyFont="1" applyBorder="1">
      <alignment/>
      <protection/>
    </xf>
    <xf numFmtId="0" fontId="71" fillId="0" borderId="11" xfId="0" applyFont="1" applyBorder="1" applyAlignment="1">
      <alignment horizontal="center"/>
    </xf>
    <xf numFmtId="0" fontId="8" fillId="0" borderId="16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79" fillId="33" borderId="10" xfId="0" applyFont="1" applyFill="1" applyBorder="1" applyAlignment="1">
      <alignment/>
    </xf>
    <xf numFmtId="0" fontId="0" fillId="0" borderId="10" xfId="51" applyFont="1" applyBorder="1" applyAlignment="1">
      <alignment horizontal="center" vertical="center"/>
      <protection/>
    </xf>
    <xf numFmtId="0" fontId="10" fillId="33" borderId="10" xfId="50" applyFont="1" applyFill="1" applyBorder="1">
      <alignment/>
      <protection/>
    </xf>
    <xf numFmtId="0" fontId="71" fillId="33" borderId="10" xfId="50" applyFont="1" applyFill="1" applyBorder="1" applyAlignment="1">
      <alignment horizontal="center"/>
      <protection/>
    </xf>
    <xf numFmtId="0" fontId="10" fillId="33" borderId="10" xfId="50" applyFont="1" applyFill="1" applyBorder="1" applyAlignment="1">
      <alignment horizontal="left" readingOrder="1"/>
      <protection/>
    </xf>
    <xf numFmtId="165" fontId="73" fillId="33" borderId="16" xfId="0" applyNumberFormat="1" applyFont="1" applyFill="1" applyBorder="1" applyAlignment="1">
      <alignment horizontal="center"/>
    </xf>
    <xf numFmtId="0" fontId="71" fillId="0" borderId="11" xfId="50" applyFont="1" applyBorder="1">
      <alignment/>
      <protection/>
    </xf>
    <xf numFmtId="0" fontId="87" fillId="33" borderId="10" xfId="52" applyFont="1" applyFill="1" applyBorder="1" applyAlignment="1">
      <alignment horizontal="left" readingOrder="1"/>
      <protection/>
    </xf>
    <xf numFmtId="0" fontId="87" fillId="33" borderId="10" xfId="50" applyFont="1" applyFill="1" applyBorder="1" applyAlignment="1">
      <alignment horizontal="left" readingOrder="1"/>
      <protection/>
    </xf>
    <xf numFmtId="0" fontId="71" fillId="0" borderId="10" xfId="50" applyFont="1" applyBorder="1">
      <alignment/>
      <protection/>
    </xf>
    <xf numFmtId="0" fontId="71" fillId="33" borderId="10" xfId="50" applyFont="1" applyFill="1" applyBorder="1">
      <alignment/>
      <protection/>
    </xf>
    <xf numFmtId="0" fontId="87" fillId="0" borderId="10" xfId="50" applyFont="1" applyBorder="1">
      <alignment/>
      <protection/>
    </xf>
    <xf numFmtId="165" fontId="73" fillId="16" borderId="17" xfId="0" applyNumberFormat="1" applyFont="1" applyFill="1" applyBorder="1" applyAlignment="1">
      <alignment horizontal="center"/>
    </xf>
    <xf numFmtId="0" fontId="71" fillId="33" borderId="11" xfId="52" applyFont="1" applyFill="1" applyBorder="1">
      <alignment/>
      <protection/>
    </xf>
    <xf numFmtId="0" fontId="0" fillId="0" borderId="17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0" fillId="0" borderId="16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1" fontId="0" fillId="0" borderId="16" xfId="0" applyNumberFormat="1" applyFont="1" applyFill="1" applyBorder="1" applyAlignment="1">
      <alignment horizontal="center"/>
    </xf>
    <xf numFmtId="1" fontId="71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/>
    </xf>
    <xf numFmtId="1" fontId="71" fillId="0" borderId="16" xfId="0" applyNumberFormat="1" applyFont="1" applyFill="1" applyBorder="1" applyAlignment="1">
      <alignment horizontal="center"/>
    </xf>
    <xf numFmtId="0" fontId="0" fillId="0" borderId="10" xfId="63" applyFont="1" applyFill="1" applyBorder="1" applyAlignment="1" applyProtection="1">
      <alignment horizontal="left" vertical="center"/>
      <protection locked="0"/>
    </xf>
    <xf numFmtId="0" fontId="0" fillId="0" borderId="10" xfId="51" applyFont="1" applyBorder="1" applyAlignment="1">
      <alignment horizontal="left" vertical="center"/>
      <protection/>
    </xf>
    <xf numFmtId="0" fontId="71" fillId="33" borderId="10" xfId="52" applyFont="1" applyFill="1" applyBorder="1">
      <alignment/>
      <protection/>
    </xf>
    <xf numFmtId="0" fontId="0" fillId="0" borderId="10" xfId="63" applyFont="1" applyFill="1" applyBorder="1" applyAlignment="1">
      <alignment horizontal="left" vertical="center"/>
      <protection/>
    </xf>
    <xf numFmtId="0" fontId="71" fillId="33" borderId="10" xfId="52" applyFont="1" applyFill="1" applyBorder="1" applyAlignment="1">
      <alignment horizontal="center"/>
      <protection/>
    </xf>
    <xf numFmtId="0" fontId="86" fillId="33" borderId="10" xfId="114" applyFont="1" applyFill="1" applyBorder="1" applyAlignment="1">
      <alignment horizontal="left"/>
      <protection/>
    </xf>
    <xf numFmtId="0" fontId="79" fillId="36" borderId="10" xfId="0" applyFont="1" applyFill="1" applyBorder="1" applyAlignment="1">
      <alignment horizontal="center"/>
    </xf>
    <xf numFmtId="0" fontId="87" fillId="33" borderId="10" xfId="51" applyFont="1" applyFill="1" applyBorder="1" applyAlignment="1">
      <alignment horizontal="center" readingOrder="1"/>
      <protection/>
    </xf>
    <xf numFmtId="0" fontId="10" fillId="33" borderId="10" xfId="50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left"/>
    </xf>
    <xf numFmtId="0" fontId="88" fillId="0" borderId="11" xfId="63" applyFont="1" applyFill="1" applyBorder="1" applyAlignment="1" applyProtection="1">
      <alignment horizontal="center" vertical="center"/>
      <protection locked="0"/>
    </xf>
    <xf numFmtId="0" fontId="88" fillId="33" borderId="10" xfId="50" applyFont="1" applyFill="1" applyBorder="1">
      <alignment/>
      <protection/>
    </xf>
    <xf numFmtId="0" fontId="88" fillId="0" borderId="10" xfId="0" applyFont="1" applyFill="1" applyBorder="1" applyAlignment="1">
      <alignment horizontal="left" vertical="center"/>
    </xf>
    <xf numFmtId="0" fontId="88" fillId="0" borderId="11" xfId="51" applyFont="1" applyBorder="1" applyAlignment="1">
      <alignment horizontal="center" vertical="center"/>
      <protection/>
    </xf>
    <xf numFmtId="0" fontId="89" fillId="33" borderId="10" xfId="50" applyFont="1" applyFill="1" applyBorder="1" applyAlignment="1">
      <alignment horizontal="left"/>
      <protection/>
    </xf>
    <xf numFmtId="0" fontId="63" fillId="33" borderId="14" xfId="0" applyFont="1" applyFill="1" applyBorder="1" applyAlignment="1">
      <alignment horizontal="center"/>
    </xf>
    <xf numFmtId="0" fontId="89" fillId="33" borderId="11" xfId="50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33" borderId="10" xfId="50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28" borderId="14" xfId="0" applyFont="1" applyFill="1" applyBorder="1" applyAlignment="1">
      <alignment/>
    </xf>
    <xf numFmtId="0" fontId="71" fillId="7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165" fontId="74" fillId="0" borderId="16" xfId="0" applyNumberFormat="1" applyFont="1" applyFill="1" applyBorder="1" applyAlignment="1">
      <alignment/>
    </xf>
    <xf numFmtId="165" fontId="74" fillId="0" borderId="15" xfId="0" applyNumberFormat="1" applyFont="1" applyFill="1" applyBorder="1" applyAlignment="1">
      <alignment/>
    </xf>
    <xf numFmtId="1" fontId="71" fillId="0" borderId="10" xfId="0" applyNumberFormat="1" applyFont="1" applyFill="1" applyBorder="1" applyAlignment="1">
      <alignment/>
    </xf>
    <xf numFmtId="1" fontId="71" fillId="0" borderId="14" xfId="0" applyNumberFormat="1" applyFont="1" applyFill="1" applyBorder="1" applyAlignment="1">
      <alignment/>
    </xf>
    <xf numFmtId="0" fontId="90" fillId="33" borderId="10" xfId="0" applyFont="1" applyFill="1" applyBorder="1" applyAlignment="1">
      <alignment horizontal="left" vertical="center" readingOrder="1"/>
    </xf>
    <xf numFmtId="165" fontId="7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65" fontId="74" fillId="0" borderId="10" xfId="0" applyNumberFormat="1" applyFont="1" applyFill="1" applyBorder="1" applyAlignment="1">
      <alignment/>
    </xf>
    <xf numFmtId="1" fontId="71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87" fillId="33" borderId="10" xfId="50" applyFont="1" applyFill="1" applyBorder="1" applyAlignment="1">
      <alignment horizontal="left"/>
      <protection/>
    </xf>
    <xf numFmtId="0" fontId="87" fillId="33" borderId="10" xfId="50" applyFont="1" applyFill="1" applyBorder="1" applyAlignment="1">
      <alignment horizontal="left"/>
      <protection/>
    </xf>
    <xf numFmtId="0" fontId="38" fillId="0" borderId="10" xfId="114" applyFont="1" applyFill="1" applyBorder="1" applyAlignment="1">
      <alignment horizontal="left" vertical="center"/>
      <protection/>
    </xf>
    <xf numFmtId="0" fontId="12" fillId="0" borderId="18" xfId="51" applyFont="1" applyFill="1" applyBorder="1" applyAlignment="1">
      <alignment horizontal="left" vertical="center"/>
      <protection/>
    </xf>
    <xf numFmtId="0" fontId="74" fillId="33" borderId="18" xfId="0" applyFont="1" applyFill="1" applyBorder="1" applyAlignment="1">
      <alignment horizontal="center"/>
    </xf>
    <xf numFmtId="0" fontId="38" fillId="0" borderId="10" xfId="51" applyFont="1" applyFill="1" applyBorder="1" applyAlignment="1">
      <alignment horizontal="left" vertical="center"/>
      <protection/>
    </xf>
    <xf numFmtId="0" fontId="85" fillId="38" borderId="10" xfId="0" applyFont="1" applyFill="1" applyBorder="1" applyAlignment="1">
      <alignment horizontal="center"/>
    </xf>
    <xf numFmtId="0" fontId="73" fillId="38" borderId="10" xfId="0" applyFont="1" applyFill="1" applyBorder="1" applyAlignment="1">
      <alignment horizontal="center"/>
    </xf>
    <xf numFmtId="0" fontId="73" fillId="13" borderId="10" xfId="0" applyFont="1" applyFill="1" applyBorder="1" applyAlignment="1">
      <alignment horizontal="center"/>
    </xf>
    <xf numFmtId="1" fontId="73" fillId="33" borderId="10" xfId="0" applyNumberFormat="1" applyFont="1" applyFill="1" applyBorder="1" applyAlignment="1">
      <alignment horizontal="center"/>
    </xf>
    <xf numFmtId="1" fontId="79" fillId="33" borderId="11" xfId="0" applyNumberFormat="1" applyFont="1" applyFill="1" applyBorder="1" applyAlignment="1">
      <alignment horizontal="center"/>
    </xf>
    <xf numFmtId="1" fontId="71" fillId="0" borderId="10" xfId="0" applyNumberFormat="1" applyFont="1" applyFill="1" applyBorder="1" applyAlignment="1">
      <alignment horizontal="center" vertical="center"/>
    </xf>
    <xf numFmtId="0" fontId="12" fillId="0" borderId="10" xfId="5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0" fontId="71" fillId="33" borderId="18" xfId="52" applyFont="1" applyFill="1" applyBorder="1">
      <alignment/>
      <protection/>
    </xf>
    <xf numFmtId="0" fontId="12" fillId="0" borderId="11" xfId="51" applyFont="1" applyFill="1" applyBorder="1" applyAlignment="1">
      <alignment horizontal="center" vertical="center"/>
      <protection/>
    </xf>
    <xf numFmtId="1" fontId="79" fillId="33" borderId="16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63" applyFont="1" applyFill="1" applyBorder="1" applyAlignment="1" applyProtection="1">
      <alignment horizontal="center"/>
      <protection locked="0"/>
    </xf>
    <xf numFmtId="165" fontId="73" fillId="16" borderId="18" xfId="0" applyNumberFormat="1" applyFont="1" applyFill="1" applyBorder="1" applyAlignment="1">
      <alignment horizontal="center"/>
    </xf>
    <xf numFmtId="0" fontId="84" fillId="33" borderId="18" xfId="0" applyFont="1" applyFill="1" applyBorder="1" applyAlignment="1">
      <alignment horizontal="center"/>
    </xf>
    <xf numFmtId="2" fontId="7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2" fontId="73" fillId="33" borderId="10" xfId="0" applyNumberFormat="1" applyFont="1" applyFill="1" applyBorder="1" applyAlignment="1">
      <alignment horizontal="center"/>
    </xf>
    <xf numFmtId="2" fontId="79" fillId="0" borderId="10" xfId="233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133" applyFont="1" applyFill="1" applyBorder="1" applyAlignment="1">
      <alignment horizontal="left" vertical="center"/>
      <protection/>
    </xf>
    <xf numFmtId="0" fontId="0" fillId="0" borderId="11" xfId="63" applyFont="1" applyFill="1" applyBorder="1" applyAlignment="1" applyProtection="1">
      <alignment vertical="center"/>
      <protection locked="0"/>
    </xf>
    <xf numFmtId="0" fontId="0" fillId="0" borderId="11" xfId="51" applyFont="1" applyBorder="1" applyAlignment="1">
      <alignment horizontal="left" vertical="center"/>
      <protection/>
    </xf>
    <xf numFmtId="0" fontId="0" fillId="0" borderId="10" xfId="63" applyFont="1" applyFill="1" applyBorder="1" applyAlignment="1" applyProtection="1">
      <alignment vertical="center"/>
      <protection locked="0"/>
    </xf>
    <xf numFmtId="165" fontId="7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2" fontId="78" fillId="28" borderId="10" xfId="0" applyNumberFormat="1" applyFont="1" applyFill="1" applyBorder="1" applyAlignment="1">
      <alignment horizontal="center"/>
    </xf>
    <xf numFmtId="0" fontId="79" fillId="33" borderId="11" xfId="0" applyFont="1" applyFill="1" applyBorder="1" applyAlignment="1">
      <alignment/>
    </xf>
    <xf numFmtId="0" fontId="71" fillId="33" borderId="11" xfId="52" applyFont="1" applyFill="1" applyBorder="1" applyAlignment="1">
      <alignment/>
      <protection/>
    </xf>
    <xf numFmtId="0" fontId="80" fillId="0" borderId="16" xfId="0" applyFont="1" applyFill="1" applyBorder="1" applyAlignment="1">
      <alignment horizontal="center" vertical="center" wrapText="1"/>
    </xf>
    <xf numFmtId="0" fontId="90" fillId="33" borderId="11" xfId="51" applyFont="1" applyFill="1" applyBorder="1" applyAlignment="1">
      <alignment vertical="center" wrapText="1"/>
      <protection/>
    </xf>
    <xf numFmtId="0" fontId="71" fillId="33" borderId="10" xfId="52" applyFont="1" applyFill="1" applyBorder="1" applyAlignment="1">
      <alignment/>
      <protection/>
    </xf>
    <xf numFmtId="1" fontId="71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vertical="center"/>
    </xf>
    <xf numFmtId="0" fontId="7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38" fillId="33" borderId="10" xfId="98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166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86" fillId="33" borderId="11" xfId="50" applyFont="1" applyFill="1" applyBorder="1" applyAlignment="1">
      <alignment horizontal="center"/>
      <protection/>
    </xf>
    <xf numFmtId="0" fontId="79" fillId="33" borderId="11" xfId="50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79" fillId="0" borderId="10" xfId="50" applyFont="1" applyBorder="1" applyAlignment="1">
      <alignment horizontal="center"/>
      <protection/>
    </xf>
    <xf numFmtId="0" fontId="38" fillId="33" borderId="15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1" fontId="79" fillId="0" borderId="15" xfId="0" applyNumberFormat="1" applyFont="1" applyFill="1" applyBorder="1" applyAlignment="1">
      <alignment horizontal="center"/>
    </xf>
    <xf numFmtId="1" fontId="71" fillId="33" borderId="16" xfId="0" applyNumberFormat="1" applyFont="1" applyFill="1" applyBorder="1" applyAlignment="1">
      <alignment horizontal="center"/>
    </xf>
    <xf numFmtId="1" fontId="79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71" fillId="33" borderId="15" xfId="0" applyNumberFormat="1" applyFont="1" applyFill="1" applyBorder="1" applyAlignment="1">
      <alignment horizontal="center"/>
    </xf>
    <xf numFmtId="1" fontId="71" fillId="33" borderId="11" xfId="0" applyNumberFormat="1" applyFont="1" applyFill="1" applyBorder="1" applyAlignment="1">
      <alignment horizontal="center"/>
    </xf>
    <xf numFmtId="1" fontId="71" fillId="33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39" borderId="16" xfId="51" applyFont="1" applyFill="1" applyBorder="1" applyAlignment="1">
      <alignment horizontal="center" vertical="center" wrapText="1"/>
      <protection/>
    </xf>
    <xf numFmtId="1" fontId="12" fillId="39" borderId="15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1" fontId="12" fillId="39" borderId="10" xfId="0" applyNumberFormat="1" applyFont="1" applyFill="1" applyBorder="1" applyAlignment="1">
      <alignment horizontal="center"/>
    </xf>
    <xf numFmtId="0" fontId="80" fillId="7" borderId="10" xfId="0" applyFont="1" applyFill="1" applyBorder="1" applyAlignment="1">
      <alignment horizontal="center"/>
    </xf>
    <xf numFmtId="0" fontId="77" fillId="28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33" borderId="10" xfId="50" applyFont="1" applyFill="1" applyBorder="1" applyAlignment="1">
      <alignment horizontal="center"/>
      <protection/>
    </xf>
    <xf numFmtId="0" fontId="8" fillId="33" borderId="10" xfId="50" applyFont="1" applyFill="1" applyBorder="1" applyAlignment="1">
      <alignment horizontal="left"/>
      <protection/>
    </xf>
    <xf numFmtId="0" fontId="87" fillId="0" borderId="0" xfId="114" applyFont="1" applyFill="1" applyBorder="1" applyAlignment="1">
      <alignment horizontal="center" vertical="top"/>
      <protection/>
    </xf>
    <xf numFmtId="0" fontId="87" fillId="0" borderId="10" xfId="114" applyFont="1" applyFill="1" applyBorder="1" applyAlignment="1">
      <alignment horizontal="center" vertical="top"/>
      <protection/>
    </xf>
    <xf numFmtId="0" fontId="71" fillId="0" borderId="10" xfId="0" applyFont="1" applyBorder="1" applyAlignment="1">
      <alignment horizontal="center" vertical="center"/>
    </xf>
    <xf numFmtId="1" fontId="71" fillId="0" borderId="10" xfId="0" applyNumberFormat="1" applyFont="1" applyBorder="1" applyAlignment="1">
      <alignment/>
    </xf>
    <xf numFmtId="0" fontId="88" fillId="0" borderId="10" xfId="63" applyFont="1" applyFill="1" applyBorder="1" applyAlignment="1" applyProtection="1">
      <alignment horizontal="center" vertical="center"/>
      <protection locked="0"/>
    </xf>
    <xf numFmtId="0" fontId="88" fillId="0" borderId="10" xfId="51" applyFont="1" applyBorder="1" applyAlignment="1">
      <alignment horizontal="center" vertical="center"/>
      <protection/>
    </xf>
    <xf numFmtId="0" fontId="10" fillId="0" borderId="16" xfId="51" applyFont="1" applyFill="1" applyBorder="1" applyAlignment="1">
      <alignment vertical="center" wrapText="1"/>
      <protection/>
    </xf>
    <xf numFmtId="0" fontId="87" fillId="33" borderId="10" xfId="114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74" fillId="33" borderId="10" xfId="0" applyFont="1" applyFill="1" applyBorder="1" applyAlignment="1">
      <alignment horizontal="center" vertical="center"/>
    </xf>
    <xf numFmtId="0" fontId="87" fillId="0" borderId="10" xfId="51" applyFont="1" applyFill="1" applyBorder="1" applyAlignment="1">
      <alignment horizontal="left"/>
      <protection/>
    </xf>
    <xf numFmtId="0" fontId="87" fillId="33" borderId="1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2" fillId="0" borderId="10" xfId="51" applyFont="1" applyBorder="1" applyAlignment="1">
      <alignment horizontal="left" vertical="center"/>
      <protection/>
    </xf>
    <xf numFmtId="1" fontId="79" fillId="33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 vertical="top"/>
    </xf>
    <xf numFmtId="2" fontId="69" fillId="28" borderId="0" xfId="0" applyNumberFormat="1" applyFont="1" applyFill="1" applyBorder="1" applyAlignment="1">
      <alignment horizontal="center"/>
    </xf>
    <xf numFmtId="2" fontId="74" fillId="13" borderId="0" xfId="0" applyNumberFormat="1" applyFont="1" applyFill="1" applyBorder="1" applyAlignment="1">
      <alignment horizontal="center"/>
    </xf>
    <xf numFmtId="1" fontId="71" fillId="7" borderId="10" xfId="0" applyNumberFormat="1" applyFont="1" applyFill="1" applyBorder="1" applyAlignment="1">
      <alignment horizontal="center"/>
    </xf>
    <xf numFmtId="0" fontId="79" fillId="33" borderId="10" xfId="0" applyFont="1" applyFill="1" applyBorder="1" applyAlignment="1">
      <alignment horizontal="left" vertical="center"/>
    </xf>
    <xf numFmtId="0" fontId="86" fillId="33" borderId="10" xfId="49" applyFont="1" applyFill="1" applyBorder="1" applyAlignment="1">
      <alignment horizontal="left"/>
      <protection/>
    </xf>
    <xf numFmtId="0" fontId="84" fillId="0" borderId="0" xfId="0" applyFont="1" applyFill="1" applyBorder="1" applyAlignment="1">
      <alignment horizontal="center" vertical="center"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0" fontId="71" fillId="0" borderId="10" xfId="50" applyFont="1" applyBorder="1" applyAlignment="1">
      <alignment horizontal="center"/>
      <protection/>
    </xf>
    <xf numFmtId="0" fontId="0" fillId="0" borderId="0" xfId="6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1" fontId="77" fillId="7" borderId="0" xfId="0" applyNumberFormat="1" applyFont="1" applyFill="1" applyBorder="1" applyAlignment="1">
      <alignment horizontal="center"/>
    </xf>
    <xf numFmtId="1" fontId="77" fillId="28" borderId="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vertical="center"/>
    </xf>
    <xf numFmtId="0" fontId="86" fillId="33" borderId="0" xfId="49" applyFont="1" applyFill="1" applyBorder="1" applyAlignment="1">
      <alignment horizontal="left" vertical="top"/>
      <protection/>
    </xf>
    <xf numFmtId="0" fontId="86" fillId="33" borderId="10" xfId="49" applyFont="1" applyFill="1" applyBorder="1" applyAlignment="1">
      <alignment horizontal="left" vertical="top"/>
      <protection/>
    </xf>
    <xf numFmtId="1" fontId="77" fillId="7" borderId="10" xfId="0" applyNumberFormat="1" applyFont="1" applyFill="1" applyBorder="1" applyAlignment="1">
      <alignment horizontal="center"/>
    </xf>
    <xf numFmtId="0" fontId="71" fillId="0" borderId="11" xfId="50" applyFont="1" applyBorder="1" applyAlignment="1">
      <alignment horizontal="left"/>
      <protection/>
    </xf>
    <xf numFmtId="0" fontId="0" fillId="0" borderId="11" xfId="63" applyFont="1" applyFill="1" applyBorder="1" applyAlignment="1" applyProtection="1">
      <alignment horizontal="left" vertical="center"/>
      <protection locked="0"/>
    </xf>
    <xf numFmtId="0" fontId="71" fillId="0" borderId="10" xfId="50" applyFont="1" applyBorder="1" applyAlignment="1">
      <alignment horizontal="left"/>
      <protection/>
    </xf>
    <xf numFmtId="0" fontId="0" fillId="28" borderId="10" xfId="0" applyFont="1" applyFill="1" applyBorder="1" applyAlignment="1">
      <alignment/>
    </xf>
    <xf numFmtId="0" fontId="86" fillId="33" borderId="0" xfId="50" applyFont="1" applyFill="1" applyBorder="1" applyAlignment="1">
      <alignment horizontal="left" vertical="center"/>
      <protection/>
    </xf>
    <xf numFmtId="0" fontId="91" fillId="0" borderId="10" xfId="50" applyFont="1" applyBorder="1" applyAlignment="1">
      <alignment horizontal="left" vertical="center" wrapText="1"/>
      <protection/>
    </xf>
    <xf numFmtId="1" fontId="77" fillId="28" borderId="10" xfId="0" applyNumberFormat="1" applyFont="1" applyFill="1" applyBorder="1" applyAlignment="1">
      <alignment horizontal="center"/>
    </xf>
    <xf numFmtId="0" fontId="86" fillId="33" borderId="10" xfId="50" applyFont="1" applyFill="1" applyBorder="1" applyAlignment="1">
      <alignment horizontal="left" vertical="center"/>
      <protection/>
    </xf>
    <xf numFmtId="0" fontId="86" fillId="33" borderId="10" xfId="50" applyFont="1" applyFill="1" applyBorder="1" applyAlignment="1">
      <alignment horizontal="left" vertical="top"/>
      <protection/>
    </xf>
    <xf numFmtId="0" fontId="86" fillId="33" borderId="10" xfId="50" applyFont="1" applyFill="1" applyBorder="1" applyAlignment="1">
      <alignment horizontal="left"/>
      <protection/>
    </xf>
    <xf numFmtId="0" fontId="86" fillId="0" borderId="10" xfId="51" applyFont="1" applyFill="1" applyBorder="1" applyAlignment="1">
      <alignment horizontal="left"/>
      <protection/>
    </xf>
    <xf numFmtId="0" fontId="13" fillId="33" borderId="10" xfId="51" applyFont="1" applyFill="1" applyBorder="1" applyAlignment="1">
      <alignment horizontal="center"/>
      <protection/>
    </xf>
    <xf numFmtId="0" fontId="92" fillId="0" borderId="10" xfId="0" applyFont="1" applyBorder="1" applyAlignment="1">
      <alignment horizontal="center"/>
    </xf>
    <xf numFmtId="0" fontId="92" fillId="0" borderId="10" xfId="63" applyFont="1" applyFill="1" applyBorder="1" applyAlignment="1">
      <alignment horizontal="center" vertical="center"/>
      <protection/>
    </xf>
    <xf numFmtId="0" fontId="13" fillId="0" borderId="10" xfId="188" applyFont="1" applyFill="1" applyBorder="1" applyAlignment="1">
      <alignment horizontal="left" vertical="center"/>
      <protection/>
    </xf>
    <xf numFmtId="0" fontId="92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 vertical="center"/>
      <protection/>
    </xf>
    <xf numFmtId="0" fontId="13" fillId="0" borderId="10" xfId="51" applyFont="1" applyFill="1" applyBorder="1" applyAlignment="1">
      <alignment horizontal="center" vertical="center"/>
      <protection/>
    </xf>
    <xf numFmtId="0" fontId="92" fillId="0" borderId="10" xfId="63" applyFont="1" applyBorder="1" applyAlignment="1">
      <alignment horizontal="left" vertical="center"/>
      <protection/>
    </xf>
    <xf numFmtId="0" fontId="13" fillId="0" borderId="10" xfId="51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13" fillId="33" borderId="10" xfId="50" applyFont="1" applyFill="1" applyBorder="1" applyAlignment="1">
      <alignment horizontal="left"/>
      <protection/>
    </xf>
    <xf numFmtId="0" fontId="13" fillId="0" borderId="10" xfId="0" applyFont="1" applyBorder="1" applyAlignment="1">
      <alignment horizontal="left" vertical="center"/>
    </xf>
    <xf numFmtId="0" fontId="13" fillId="0" borderId="10" xfId="109" applyFont="1" applyFill="1" applyBorder="1" applyAlignment="1">
      <alignment horizontal="left" vertical="center"/>
      <protection/>
    </xf>
    <xf numFmtId="0" fontId="92" fillId="0" borderId="11" xfId="0" applyFont="1" applyBorder="1" applyAlignment="1">
      <alignment/>
    </xf>
    <xf numFmtId="0" fontId="92" fillId="0" borderId="10" xfId="0" applyFont="1" applyBorder="1" applyAlignment="1">
      <alignment/>
    </xf>
    <xf numFmtId="0" fontId="13" fillId="33" borderId="10" xfId="51" applyFont="1" applyFill="1" applyBorder="1">
      <alignment/>
      <protection/>
    </xf>
    <xf numFmtId="0" fontId="92" fillId="0" borderId="10" xfId="51" applyFont="1" applyBorder="1" applyAlignment="1">
      <alignment horizontal="left"/>
      <protection/>
    </xf>
    <xf numFmtId="0" fontId="92" fillId="0" borderId="11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left"/>
    </xf>
    <xf numFmtId="1" fontId="92" fillId="0" borderId="10" xfId="0" applyNumberFormat="1" applyFont="1" applyFill="1" applyBorder="1" applyAlignment="1">
      <alignment horizontal="center"/>
    </xf>
    <xf numFmtId="1" fontId="92" fillId="0" borderId="11" xfId="0" applyNumberFormat="1" applyFont="1" applyFill="1" applyBorder="1" applyAlignment="1">
      <alignment horizontal="center"/>
    </xf>
    <xf numFmtId="1" fontId="92" fillId="0" borderId="10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2" fontId="92" fillId="0" borderId="10" xfId="0" applyNumberFormat="1" applyFont="1" applyFill="1" applyBorder="1" applyAlignment="1">
      <alignment horizontal="center"/>
    </xf>
    <xf numFmtId="165" fontId="93" fillId="0" borderId="10" xfId="0" applyNumberFormat="1" applyFont="1" applyFill="1" applyBorder="1" applyAlignment="1">
      <alignment horizontal="center"/>
    </xf>
    <xf numFmtId="0" fontId="92" fillId="0" borderId="10" xfId="0" applyFont="1" applyBorder="1" applyAlignment="1">
      <alignment horizontal="center" vertical="top" wrapText="1"/>
    </xf>
    <xf numFmtId="0" fontId="92" fillId="0" borderId="10" xfId="0" applyFont="1" applyFill="1" applyBorder="1" applyAlignment="1">
      <alignment horizontal="center" vertical="top" wrapText="1"/>
    </xf>
    <xf numFmtId="0" fontId="78" fillId="28" borderId="0" xfId="0" applyFont="1" applyFill="1" applyBorder="1" applyAlignment="1">
      <alignment horizontal="center"/>
    </xf>
    <xf numFmtId="0" fontId="87" fillId="33" borderId="0" xfId="50" applyFont="1" applyFill="1" applyBorder="1" applyAlignment="1">
      <alignment horizontal="left" vertical="top"/>
      <protection/>
    </xf>
    <xf numFmtId="0" fontId="0" fillId="0" borderId="0" xfId="0" applyFont="1" applyBorder="1" applyAlignment="1">
      <alignment horizontal="center" vertical="center"/>
    </xf>
    <xf numFmtId="0" fontId="87" fillId="33" borderId="10" xfId="50" applyFont="1" applyFill="1" applyBorder="1" applyAlignment="1">
      <alignment horizontal="left" vertical="center"/>
      <protection/>
    </xf>
    <xf numFmtId="0" fontId="87" fillId="33" borderId="10" xfId="0" applyFont="1" applyFill="1" applyBorder="1" applyAlignment="1">
      <alignment horizontal="center" vertical="center"/>
    </xf>
    <xf numFmtId="0" fontId="87" fillId="33" borderId="10" xfId="50" applyFont="1" applyFill="1" applyBorder="1" applyAlignment="1">
      <alignment horizontal="center"/>
      <protection/>
    </xf>
    <xf numFmtId="0" fontId="0" fillId="0" borderId="0" xfId="0" applyAlignment="1">
      <alignment/>
    </xf>
    <xf numFmtId="0" fontId="80" fillId="0" borderId="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12" fillId="0" borderId="10" xfId="51" applyFont="1" applyFill="1" applyBorder="1" applyAlignment="1">
      <alignment horizontal="center" vertical="center"/>
      <protection/>
    </xf>
    <xf numFmtId="0" fontId="86" fillId="33" borderId="0" xfId="51" applyFont="1" applyFill="1" applyBorder="1" applyAlignment="1">
      <alignment horizontal="left" vertical="center"/>
      <protection/>
    </xf>
    <xf numFmtId="0" fontId="87" fillId="33" borderId="10" xfId="50" applyFont="1" applyFill="1" applyBorder="1" applyAlignment="1">
      <alignment horizontal="left" vertical="top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0" fillId="33" borderId="11" xfId="50" applyFont="1" applyFill="1" applyBorder="1" applyAlignment="1">
      <alignment horizontal="center"/>
      <protection/>
    </xf>
    <xf numFmtId="0" fontId="85" fillId="33" borderId="0" xfId="0" applyFont="1" applyFill="1" applyBorder="1" applyAlignment="1">
      <alignment horizontal="center"/>
    </xf>
    <xf numFmtId="0" fontId="86" fillId="33" borderId="10" xfId="51" applyFont="1" applyFill="1" applyBorder="1" applyAlignment="1">
      <alignment horizontal="left" vertical="center"/>
      <protection/>
    </xf>
    <xf numFmtId="0" fontId="0" fillId="35" borderId="10" xfId="0" applyFont="1" applyFill="1" applyBorder="1" applyAlignment="1">
      <alignment/>
    </xf>
    <xf numFmtId="0" fontId="84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vertical="center"/>
    </xf>
    <xf numFmtId="165" fontId="73" fillId="35" borderId="10" xfId="0" applyNumberFormat="1" applyFont="1" applyFill="1" applyBorder="1" applyAlignment="1">
      <alignment horizontal="center"/>
    </xf>
    <xf numFmtId="2" fontId="84" fillId="35" borderId="10" xfId="0" applyNumberFormat="1" applyFont="1" applyFill="1" applyBorder="1" applyAlignment="1">
      <alignment horizontal="center"/>
    </xf>
    <xf numFmtId="2" fontId="79" fillId="35" borderId="10" xfId="0" applyNumberFormat="1" applyFont="1" applyFill="1" applyBorder="1" applyAlignment="1">
      <alignment horizontal="center"/>
    </xf>
    <xf numFmtId="2" fontId="73" fillId="13" borderId="10" xfId="0" applyNumberFormat="1" applyFont="1" applyFill="1" applyBorder="1" applyAlignment="1">
      <alignment horizontal="center"/>
    </xf>
    <xf numFmtId="1" fontId="79" fillId="35" borderId="10" xfId="0" applyNumberFormat="1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92" fillId="35" borderId="10" xfId="0" applyFont="1" applyFill="1" applyBorder="1" applyAlignment="1">
      <alignment horizontal="center"/>
    </xf>
    <xf numFmtId="2" fontId="92" fillId="35" borderId="10" xfId="0" applyNumberFormat="1" applyFont="1" applyFill="1" applyBorder="1" applyAlignment="1">
      <alignment horizontal="center"/>
    </xf>
    <xf numFmtId="1" fontId="92" fillId="35" borderId="10" xfId="0" applyNumberFormat="1" applyFont="1" applyFill="1" applyBorder="1" applyAlignment="1">
      <alignment horizontal="center"/>
    </xf>
    <xf numFmtId="165" fontId="93" fillId="35" borderId="10" xfId="0" applyNumberFormat="1" applyFont="1" applyFill="1" applyBorder="1" applyAlignment="1">
      <alignment horizontal="center"/>
    </xf>
    <xf numFmtId="0" fontId="92" fillId="35" borderId="10" xfId="83" applyFont="1" applyFill="1" applyBorder="1" applyAlignment="1">
      <alignment horizontal="center"/>
      <protection/>
    </xf>
    <xf numFmtId="0" fontId="92" fillId="35" borderId="10" xfId="0" applyFont="1" applyFill="1" applyBorder="1" applyAlignment="1">
      <alignment horizontal="center" vertical="top" wrapText="1"/>
    </xf>
    <xf numFmtId="0" fontId="92" fillId="35" borderId="10" xfId="0" applyFont="1" applyFill="1" applyBorder="1" applyAlignment="1">
      <alignment/>
    </xf>
    <xf numFmtId="0" fontId="7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9" fillId="35" borderId="10" xfId="0" applyFont="1" applyFill="1" applyBorder="1" applyAlignment="1">
      <alignment horizontal="center"/>
    </xf>
    <xf numFmtId="0" fontId="71" fillId="35" borderId="10" xfId="0" applyNumberFormat="1" applyFont="1" applyFill="1" applyBorder="1" applyAlignment="1">
      <alignment horizontal="center"/>
    </xf>
    <xf numFmtId="0" fontId="79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73" fillId="35" borderId="10" xfId="0" applyNumberFormat="1" applyFont="1" applyFill="1" applyBorder="1" applyAlignment="1">
      <alignment horizontal="center"/>
    </xf>
    <xf numFmtId="1" fontId="71" fillId="35" borderId="10" xfId="0" applyNumberFormat="1" applyFont="1" applyFill="1" applyBorder="1" applyAlignment="1">
      <alignment horizontal="center"/>
    </xf>
    <xf numFmtId="165" fontId="74" fillId="35" borderId="10" xfId="0" applyNumberFormat="1" applyFont="1" applyFill="1" applyBorder="1" applyAlignment="1">
      <alignment horizontal="center"/>
    </xf>
    <xf numFmtId="0" fontId="71" fillId="0" borderId="10" xfId="63" applyFont="1" applyFill="1" applyBorder="1" applyAlignment="1" applyProtection="1">
      <alignment horizontal="center" vertical="center"/>
      <protection locked="0"/>
    </xf>
    <xf numFmtId="0" fontId="71" fillId="0" borderId="11" xfId="63" applyFont="1" applyFill="1" applyBorder="1" applyAlignment="1" applyProtection="1">
      <alignment horizontal="center" vertical="center"/>
      <protection locked="0"/>
    </xf>
    <xf numFmtId="1" fontId="94" fillId="0" borderId="10" xfId="0" applyNumberFormat="1" applyFont="1" applyFill="1" applyBorder="1" applyAlignment="1">
      <alignment horizontal="center"/>
    </xf>
    <xf numFmtId="0" fontId="71" fillId="0" borderId="15" xfId="0" applyFont="1" applyBorder="1" applyAlignment="1">
      <alignment/>
    </xf>
    <xf numFmtId="0" fontId="10" fillId="0" borderId="10" xfId="51" applyFont="1" applyFill="1" applyBorder="1" applyAlignment="1">
      <alignment horizontal="center" vertical="center"/>
      <protection/>
    </xf>
    <xf numFmtId="0" fontId="0" fillId="35" borderId="14" xfId="0" applyFont="1" applyFill="1" applyBorder="1" applyAlignment="1">
      <alignment horizontal="center"/>
    </xf>
    <xf numFmtId="0" fontId="71" fillId="35" borderId="10" xfId="0" applyNumberFormat="1" applyFont="1" applyFill="1" applyBorder="1" applyAlignment="1">
      <alignment horizontal="center" vertical="top"/>
    </xf>
    <xf numFmtId="1" fontId="0" fillId="35" borderId="14" xfId="0" applyNumberFormat="1" applyFont="1" applyFill="1" applyBorder="1" applyAlignment="1">
      <alignment horizontal="center"/>
    </xf>
    <xf numFmtId="0" fontId="71" fillId="35" borderId="14" xfId="0" applyFont="1" applyFill="1" applyBorder="1" applyAlignment="1">
      <alignment horizontal="center" vertical="center" wrapText="1"/>
    </xf>
    <xf numFmtId="1" fontId="71" fillId="35" borderId="14" xfId="0" applyNumberFormat="1" applyFont="1" applyFill="1" applyBorder="1" applyAlignment="1">
      <alignment horizontal="center"/>
    </xf>
    <xf numFmtId="165" fontId="73" fillId="35" borderId="14" xfId="0" applyNumberFormat="1" applyFont="1" applyFill="1" applyBorder="1" applyAlignment="1">
      <alignment horizontal="center"/>
    </xf>
    <xf numFmtId="165" fontId="73" fillId="35" borderId="1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0" fillId="35" borderId="11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1" fontId="71" fillId="35" borderId="14" xfId="0" applyNumberFormat="1" applyFont="1" applyFill="1" applyBorder="1" applyAlignment="1">
      <alignment/>
    </xf>
    <xf numFmtId="165" fontId="74" fillId="35" borderId="14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" fontId="71" fillId="35" borderId="11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/>
    </xf>
    <xf numFmtId="2" fontId="78" fillId="7" borderId="10" xfId="0" applyNumberFormat="1" applyFont="1" applyFill="1" applyBorder="1" applyAlignment="1">
      <alignment horizontal="center"/>
    </xf>
    <xf numFmtId="1" fontId="71" fillId="35" borderId="10" xfId="0" applyNumberFormat="1" applyFont="1" applyFill="1" applyBorder="1" applyAlignment="1">
      <alignment/>
    </xf>
    <xf numFmtId="1" fontId="12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71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0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ont="1" applyFill="1" applyBorder="1" applyAlignment="1">
      <alignment/>
    </xf>
    <xf numFmtId="1" fontId="71" fillId="33" borderId="14" xfId="0" applyNumberFormat="1" applyFont="1" applyFill="1" applyBorder="1" applyAlignment="1">
      <alignment/>
    </xf>
    <xf numFmtId="165" fontId="74" fillId="33" borderId="14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90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71" fillId="33" borderId="10" xfId="0" applyNumberFormat="1" applyFont="1" applyFill="1" applyBorder="1" applyAlignment="1">
      <alignment horizontal="center" vertical="top"/>
    </xf>
    <xf numFmtId="0" fontId="79" fillId="33" borderId="10" xfId="0" applyNumberFormat="1" applyFont="1" applyFill="1" applyBorder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92" fillId="33" borderId="10" xfId="0" applyFont="1" applyFill="1" applyBorder="1" applyAlignment="1">
      <alignment/>
    </xf>
    <xf numFmtId="2" fontId="92" fillId="33" borderId="10" xfId="0" applyNumberFormat="1" applyFont="1" applyFill="1" applyBorder="1" applyAlignment="1">
      <alignment horizontal="center"/>
    </xf>
    <xf numFmtId="0" fontId="92" fillId="33" borderId="10" xfId="83" applyFont="1" applyFill="1" applyBorder="1" applyAlignment="1">
      <alignment horizontal="center"/>
      <protection/>
    </xf>
    <xf numFmtId="165" fontId="93" fillId="33" borderId="10" xfId="0" applyNumberFormat="1" applyFont="1" applyFill="1" applyBorder="1" applyAlignment="1">
      <alignment horizontal="center"/>
    </xf>
    <xf numFmtId="2" fontId="8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/>
    </xf>
    <xf numFmtId="0" fontId="2" fillId="0" borderId="10" xfId="84" applyFont="1" applyBorder="1" applyAlignment="1">
      <alignment horizontal="left" vertical="center"/>
      <protection/>
    </xf>
    <xf numFmtId="0" fontId="12" fillId="0" borderId="0" xfId="51" applyFont="1" applyFill="1" applyBorder="1" applyAlignment="1">
      <alignment horizontal="left" vertical="center"/>
      <protection/>
    </xf>
    <xf numFmtId="0" fontId="0" fillId="0" borderId="11" xfId="0" applyBorder="1" applyAlignment="1">
      <alignment horizontal="center"/>
    </xf>
    <xf numFmtId="0" fontId="13" fillId="0" borderId="10" xfId="51" applyFont="1" applyBorder="1">
      <alignment/>
      <protection/>
    </xf>
    <xf numFmtId="0" fontId="13" fillId="0" borderId="18" xfId="51" applyFont="1" applyFill="1" applyBorder="1" applyAlignment="1">
      <alignment horizontal="left" vertical="center"/>
      <protection/>
    </xf>
    <xf numFmtId="0" fontId="92" fillId="0" borderId="18" xfId="63" applyFont="1" applyFill="1" applyBorder="1" applyAlignment="1">
      <alignment horizontal="center" vertical="center"/>
      <protection/>
    </xf>
    <xf numFmtId="0" fontId="46" fillId="28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vertical="center" wrapText="1"/>
    </xf>
    <xf numFmtId="0" fontId="0" fillId="0" borderId="10" xfId="90" applyFont="1" applyBorder="1" applyAlignment="1">
      <alignment horizontal="center"/>
      <protection/>
    </xf>
    <xf numFmtId="0" fontId="80" fillId="35" borderId="10" xfId="0" applyFont="1" applyFill="1" applyBorder="1" applyAlignment="1">
      <alignment horizontal="center" vertical="top" wrapText="1"/>
    </xf>
    <xf numFmtId="1" fontId="71" fillId="0" borderId="10" xfId="0" applyNumberFormat="1" applyFont="1" applyBorder="1" applyAlignment="1">
      <alignment horizontal="center"/>
    </xf>
    <xf numFmtId="0" fontId="95" fillId="33" borderId="10" xfId="0" applyFont="1" applyFill="1" applyBorder="1" applyAlignment="1">
      <alignment horizontal="center"/>
    </xf>
    <xf numFmtId="0" fontId="71" fillId="0" borderId="16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" fontId="10" fillId="0" borderId="10" xfId="51" applyNumberFormat="1" applyFont="1" applyBorder="1" applyAlignment="1">
      <alignment horizontal="center" vertical="center" wrapText="1"/>
      <protection/>
    </xf>
    <xf numFmtId="165" fontId="74" fillId="33" borderId="11" xfId="0" applyNumberFormat="1" applyFont="1" applyFill="1" applyBorder="1" applyAlignment="1">
      <alignment horizontal="center"/>
    </xf>
    <xf numFmtId="0" fontId="71" fillId="0" borderId="18" xfId="0" applyFont="1" applyBorder="1" applyAlignment="1">
      <alignment horizontal="center" vertical="center" wrapText="1"/>
    </xf>
    <xf numFmtId="165" fontId="74" fillId="33" borderId="18" xfId="0" applyNumberFormat="1" applyFont="1" applyFill="1" applyBorder="1" applyAlignment="1">
      <alignment horizontal="center"/>
    </xf>
    <xf numFmtId="0" fontId="71" fillId="33" borderId="18" xfId="0" applyFont="1" applyFill="1" applyBorder="1" applyAlignment="1">
      <alignment horizontal="left"/>
    </xf>
    <xf numFmtId="165" fontId="74" fillId="33" borderId="16" xfId="0" applyNumberFormat="1" applyFont="1" applyFill="1" applyBorder="1" applyAlignment="1">
      <alignment horizontal="center"/>
    </xf>
    <xf numFmtId="165" fontId="74" fillId="33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" fontId="12" fillId="0" borderId="10" xfId="0" applyNumberFormat="1" applyFont="1" applyFill="1" applyBorder="1" applyAlignment="1">
      <alignment horizontal="center" vertical="center"/>
    </xf>
    <xf numFmtId="1" fontId="79" fillId="0" borderId="10" xfId="0" applyNumberFormat="1" applyFont="1" applyFill="1" applyBorder="1" applyAlignment="1">
      <alignment horizontal="center" vertical="center"/>
    </xf>
    <xf numFmtId="1" fontId="79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1" fillId="33" borderId="0" xfId="52" applyFont="1" applyFill="1" applyBorder="1" applyAlignment="1">
      <alignment/>
      <protection/>
    </xf>
    <xf numFmtId="0" fontId="80" fillId="0" borderId="0" xfId="0" applyFont="1" applyFill="1" applyBorder="1" applyAlignment="1">
      <alignment horizontal="center" vertical="center" wrapText="1"/>
    </xf>
    <xf numFmtId="165" fontId="73" fillId="0" borderId="0" xfId="0" applyNumberFormat="1" applyFont="1" applyFill="1" applyBorder="1" applyAlignment="1">
      <alignment horizontal="center"/>
    </xf>
    <xf numFmtId="1" fontId="79" fillId="0" borderId="0" xfId="0" applyNumberFormat="1" applyFont="1" applyFill="1" applyBorder="1" applyAlignment="1">
      <alignment horizontal="center"/>
    </xf>
    <xf numFmtId="1" fontId="79" fillId="35" borderId="0" xfId="0" applyNumberFormat="1" applyFont="1" applyFill="1" applyBorder="1" applyAlignment="1">
      <alignment horizontal="center"/>
    </xf>
    <xf numFmtId="1" fontId="79" fillId="0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 horizontal="center"/>
    </xf>
    <xf numFmtId="0" fontId="3" fillId="40" borderId="11" xfId="122" applyFont="1" applyFill="1" applyBorder="1" applyAlignment="1">
      <alignment horizontal="center"/>
      <protection/>
    </xf>
    <xf numFmtId="0" fontId="3" fillId="40" borderId="14" xfId="122" applyFont="1" applyFill="1" applyBorder="1" applyAlignment="1">
      <alignment horizontal="center"/>
      <protection/>
    </xf>
    <xf numFmtId="0" fontId="3" fillId="41" borderId="11" xfId="122" applyFont="1" applyFill="1" applyBorder="1" applyAlignment="1">
      <alignment horizontal="center"/>
      <protection/>
    </xf>
    <xf numFmtId="0" fontId="3" fillId="41" borderId="14" xfId="122" applyFont="1" applyFill="1" applyBorder="1" applyAlignment="1">
      <alignment horizontal="center"/>
      <protection/>
    </xf>
    <xf numFmtId="0" fontId="3" fillId="38" borderId="11" xfId="122" applyFont="1" applyFill="1" applyBorder="1" applyAlignment="1">
      <alignment horizontal="center"/>
      <protection/>
    </xf>
    <xf numFmtId="0" fontId="3" fillId="38" borderId="14" xfId="122" applyFont="1" applyFill="1" applyBorder="1" applyAlignment="1">
      <alignment horizontal="center"/>
      <protection/>
    </xf>
    <xf numFmtId="0" fontId="76" fillId="42" borderId="10" xfId="51" applyFont="1" applyFill="1" applyBorder="1" applyAlignment="1">
      <alignment horizontal="center"/>
      <protection/>
    </xf>
    <xf numFmtId="0" fontId="3" fillId="35" borderId="11" xfId="122" applyFont="1" applyFill="1" applyBorder="1" applyAlignment="1">
      <alignment horizontal="center"/>
      <protection/>
    </xf>
    <xf numFmtId="0" fontId="3" fillId="35" borderId="14" xfId="122" applyFont="1" applyFill="1" applyBorder="1" applyAlignment="1">
      <alignment horizontal="center"/>
      <protection/>
    </xf>
    <xf numFmtId="0" fontId="3" fillId="43" borderId="11" xfId="51" applyFont="1" applyFill="1" applyBorder="1" applyAlignment="1">
      <alignment horizontal="center"/>
      <protection/>
    </xf>
    <xf numFmtId="0" fontId="3" fillId="43" borderId="14" xfId="51" applyFont="1" applyFill="1" applyBorder="1" applyAlignment="1">
      <alignment horizontal="center"/>
      <protection/>
    </xf>
    <xf numFmtId="0" fontId="3" fillId="11" borderId="11" xfId="51" applyFont="1" applyFill="1" applyBorder="1" applyAlignment="1">
      <alignment horizontal="center"/>
      <protection/>
    </xf>
    <xf numFmtId="0" fontId="3" fillId="11" borderId="14" xfId="51" applyFont="1" applyFill="1" applyBorder="1" applyAlignment="1">
      <alignment horizontal="center"/>
      <protection/>
    </xf>
    <xf numFmtId="0" fontId="3" fillId="44" borderId="11" xfId="51" applyFont="1" applyFill="1" applyBorder="1" applyAlignment="1">
      <alignment horizontal="center"/>
      <protection/>
    </xf>
    <xf numFmtId="0" fontId="3" fillId="44" borderId="15" xfId="51" applyFont="1" applyFill="1" applyBorder="1" applyAlignment="1">
      <alignment horizontal="center"/>
      <protection/>
    </xf>
    <xf numFmtId="0" fontId="3" fillId="39" borderId="11" xfId="51" applyFont="1" applyFill="1" applyBorder="1" applyAlignment="1">
      <alignment horizontal="center"/>
      <protection/>
    </xf>
    <xf numFmtId="0" fontId="3" fillId="39" borderId="14" xfId="51" applyFont="1" applyFill="1" applyBorder="1" applyAlignment="1">
      <alignment horizontal="center"/>
      <protection/>
    </xf>
    <xf numFmtId="0" fontId="76" fillId="42" borderId="11" xfId="51" applyFont="1" applyFill="1" applyBorder="1" applyAlignment="1">
      <alignment horizontal="center"/>
      <protection/>
    </xf>
    <xf numFmtId="0" fontId="76" fillId="42" borderId="14" xfId="51" applyFont="1" applyFill="1" applyBorder="1" applyAlignment="1">
      <alignment horizontal="center"/>
      <protection/>
    </xf>
    <xf numFmtId="0" fontId="76" fillId="42" borderId="15" xfId="51" applyFont="1" applyFill="1" applyBorder="1" applyAlignment="1">
      <alignment horizontal="center"/>
      <protection/>
    </xf>
    <xf numFmtId="0" fontId="3" fillId="11" borderId="15" xfId="51" applyFont="1" applyFill="1" applyBorder="1" applyAlignment="1">
      <alignment horizontal="center"/>
      <protection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 2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10" xfId="49"/>
    <cellStyle name="Normal 10 2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2" xfId="71"/>
    <cellStyle name="Normal 2 2 3" xfId="72"/>
    <cellStyle name="Normal 2 2 4" xfId="73"/>
    <cellStyle name="Normal 2 2 5" xfId="74"/>
    <cellStyle name="Normal 2 2 6" xfId="75"/>
    <cellStyle name="Normal 2 2 7" xfId="76"/>
    <cellStyle name="Normal 2 2 8" xfId="77"/>
    <cellStyle name="Normal 2 2 9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4 2" xfId="85"/>
    <cellStyle name="Normal 2 4 3" xfId="86"/>
    <cellStyle name="Normal 2 4 4" xfId="87"/>
    <cellStyle name="Normal 2 4 5" xfId="88"/>
    <cellStyle name="Normal 2 4 6" xfId="89"/>
    <cellStyle name="Normal 2 4 7" xfId="90"/>
    <cellStyle name="Normal 2 4 8" xfId="91"/>
    <cellStyle name="Normal 2 4 9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3 10" xfId="99"/>
    <cellStyle name="Normal 3 11" xfId="100"/>
    <cellStyle name="Normal 3 12" xfId="101"/>
    <cellStyle name="Normal 3 13" xfId="102"/>
    <cellStyle name="Normal 3 14" xfId="103"/>
    <cellStyle name="Normal 3 15" xfId="104"/>
    <cellStyle name="Normal 3 16" xfId="105"/>
    <cellStyle name="Normal 3 17" xfId="106"/>
    <cellStyle name="Normal 3 18" xfId="107"/>
    <cellStyle name="Normal 3 19" xfId="108"/>
    <cellStyle name="Normal 3 2" xfId="109"/>
    <cellStyle name="Normal 3 20" xfId="110"/>
    <cellStyle name="Normal 3 21" xfId="111"/>
    <cellStyle name="Normal 3 22" xfId="112"/>
    <cellStyle name="Normal 3 23" xfId="113"/>
    <cellStyle name="Normal 3 24" xfId="114"/>
    <cellStyle name="Normal 3 3" xfId="115"/>
    <cellStyle name="Normal 3 4" xfId="116"/>
    <cellStyle name="Normal 3 5" xfId="117"/>
    <cellStyle name="Normal 3 6" xfId="118"/>
    <cellStyle name="Normal 3 7" xfId="119"/>
    <cellStyle name="Normal 3 8" xfId="120"/>
    <cellStyle name="Normal 3 9" xfId="121"/>
    <cellStyle name="Normal 4" xfId="122"/>
    <cellStyle name="Normal 4 10" xfId="123"/>
    <cellStyle name="Normal 4 11" xfId="124"/>
    <cellStyle name="Normal 4 12" xfId="125"/>
    <cellStyle name="Normal 4 13" xfId="126"/>
    <cellStyle name="Normal 4 14" xfId="127"/>
    <cellStyle name="Normal 4 15" xfId="128"/>
    <cellStyle name="Normal 4 16" xfId="129"/>
    <cellStyle name="Normal 4 17" xfId="130"/>
    <cellStyle name="Normal 4 18" xfId="131"/>
    <cellStyle name="Normal 4 2" xfId="132"/>
    <cellStyle name="Normal 4 2 10" xfId="133"/>
    <cellStyle name="Normal 4 2 11" xfId="134"/>
    <cellStyle name="Normal 4 2 12" xfId="135"/>
    <cellStyle name="Normal 4 2 13" xfId="136"/>
    <cellStyle name="Normal 4 2 14" xfId="137"/>
    <cellStyle name="Normal 4 2 15" xfId="138"/>
    <cellStyle name="Normal 4 2 16" xfId="139"/>
    <cellStyle name="Normal 4 2 17" xfId="140"/>
    <cellStyle name="Normal 4 2 18" xfId="141"/>
    <cellStyle name="Normal 4 2 19" xfId="142"/>
    <cellStyle name="Normal 4 2 2" xfId="143"/>
    <cellStyle name="Normal 4 2 3" xfId="144"/>
    <cellStyle name="Normal 4 2 4" xfId="145"/>
    <cellStyle name="Normal 4 2 5" xfId="146"/>
    <cellStyle name="Normal 4 2 6" xfId="147"/>
    <cellStyle name="Normal 4 2 7" xfId="148"/>
    <cellStyle name="Normal 4 2 8" xfId="149"/>
    <cellStyle name="Normal 4 2 9" xfId="150"/>
    <cellStyle name="Normal 4 3" xfId="151"/>
    <cellStyle name="Normal 4 3 10" xfId="152"/>
    <cellStyle name="Normal 4 3 11" xfId="153"/>
    <cellStyle name="Normal 4 3 12" xfId="154"/>
    <cellStyle name="Normal 4 3 13" xfId="155"/>
    <cellStyle name="Normal 4 3 14" xfId="156"/>
    <cellStyle name="Normal 4 3 15" xfId="157"/>
    <cellStyle name="Normal 4 3 16" xfId="158"/>
    <cellStyle name="Normal 4 3 17" xfId="159"/>
    <cellStyle name="Normal 4 3 18" xfId="160"/>
    <cellStyle name="Normal 4 3 2" xfId="161"/>
    <cellStyle name="Normal 4 3 3" xfId="162"/>
    <cellStyle name="Normal 4 3 4" xfId="163"/>
    <cellStyle name="Normal 4 3 5" xfId="164"/>
    <cellStyle name="Normal 4 3 6" xfId="165"/>
    <cellStyle name="Normal 4 3 7" xfId="166"/>
    <cellStyle name="Normal 4 3 8" xfId="167"/>
    <cellStyle name="Normal 4 3 9" xfId="168"/>
    <cellStyle name="Normal 4 4" xfId="169"/>
    <cellStyle name="Normal 4 5" xfId="170"/>
    <cellStyle name="Normal 4 6" xfId="171"/>
    <cellStyle name="Normal 4 7" xfId="172"/>
    <cellStyle name="Normal 4 8" xfId="173"/>
    <cellStyle name="Normal 4 9" xfId="174"/>
    <cellStyle name="Normal 5" xfId="175"/>
    <cellStyle name="Normal 5 2" xfId="176"/>
    <cellStyle name="Normal 5 2 2" xfId="177"/>
    <cellStyle name="Normal 6" xfId="178"/>
    <cellStyle name="Normal 6 10" xfId="179"/>
    <cellStyle name="Normal 6 11" xfId="180"/>
    <cellStyle name="Normal 6 12" xfId="181"/>
    <cellStyle name="Normal 6 13" xfId="182"/>
    <cellStyle name="Normal 6 14" xfId="183"/>
    <cellStyle name="Normal 6 15" xfId="184"/>
    <cellStyle name="Normal 6 16" xfId="185"/>
    <cellStyle name="Normal 6 17" xfId="186"/>
    <cellStyle name="Normal 6 18" xfId="187"/>
    <cellStyle name="Normal 6 2" xfId="188"/>
    <cellStyle name="Normal 6 2 2" xfId="189"/>
    <cellStyle name="Normal 6 3" xfId="190"/>
    <cellStyle name="Normal 6 4" xfId="191"/>
    <cellStyle name="Normal 6 5" xfId="192"/>
    <cellStyle name="Normal 6 6" xfId="193"/>
    <cellStyle name="Normal 6 7" xfId="194"/>
    <cellStyle name="Normal 6 8" xfId="195"/>
    <cellStyle name="Normal 6 9" xfId="196"/>
    <cellStyle name="Normal 7" xfId="197"/>
    <cellStyle name="Normal 7 10" xfId="198"/>
    <cellStyle name="Normal 7 11" xfId="199"/>
    <cellStyle name="Normal 7 12" xfId="200"/>
    <cellStyle name="Normal 7 13" xfId="201"/>
    <cellStyle name="Normal 7 14" xfId="202"/>
    <cellStyle name="Normal 7 15" xfId="203"/>
    <cellStyle name="Normal 7 16" xfId="204"/>
    <cellStyle name="Normal 7 17" xfId="205"/>
    <cellStyle name="Normal 7 18" xfId="206"/>
    <cellStyle name="Normal 7 19" xfId="207"/>
    <cellStyle name="Normal 7 2" xfId="208"/>
    <cellStyle name="Normal 7 2 2" xfId="209"/>
    <cellStyle name="Normal 7 3" xfId="210"/>
    <cellStyle name="Normal 7 4" xfId="211"/>
    <cellStyle name="Normal 7 5" xfId="212"/>
    <cellStyle name="Normal 7 6" xfId="213"/>
    <cellStyle name="Normal 7 7" xfId="214"/>
    <cellStyle name="Normal 7 8" xfId="215"/>
    <cellStyle name="Normal 7 9" xfId="216"/>
    <cellStyle name="Normal 8" xfId="217"/>
    <cellStyle name="Normal 8 2" xfId="218"/>
    <cellStyle name="Normal 9" xfId="219"/>
    <cellStyle name="Normal 9 2" xfId="220"/>
    <cellStyle name="Nota" xfId="221"/>
    <cellStyle name="Percent" xfId="222"/>
    <cellStyle name="Saída" xfId="223"/>
    <cellStyle name="Comma [0]" xfId="224"/>
    <cellStyle name="Texto de Aviso" xfId="225"/>
    <cellStyle name="Texto Explicativo" xfId="226"/>
    <cellStyle name="Título" xfId="227"/>
    <cellStyle name="Título 1" xfId="228"/>
    <cellStyle name="Título 2" xfId="229"/>
    <cellStyle name="Título 3" xfId="230"/>
    <cellStyle name="Título 4" xfId="231"/>
    <cellStyle name="Total" xfId="232"/>
    <cellStyle name="Comma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66675</xdr:rowOff>
    </xdr:from>
    <xdr:to>
      <xdr:col>2</xdr:col>
      <xdr:colOff>733425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6675"/>
          <a:ext cx="257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2</xdr:col>
      <xdr:colOff>733425</xdr:colOff>
      <xdr:row>1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85725</xdr:rowOff>
    </xdr:from>
    <xdr:to>
      <xdr:col>2</xdr:col>
      <xdr:colOff>790575</xdr:colOff>
      <xdr:row>1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5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47625</xdr:rowOff>
    </xdr:from>
    <xdr:to>
      <xdr:col>2</xdr:col>
      <xdr:colOff>561975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7625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1914525</xdr:colOff>
      <xdr:row>0</xdr:row>
      <xdr:rowOff>19050</xdr:rowOff>
    </xdr:from>
    <xdr:to>
      <xdr:col>1</xdr:col>
      <xdr:colOff>2324100</xdr:colOff>
      <xdr:row>1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90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0</xdr:rowOff>
    </xdr:from>
    <xdr:to>
      <xdr:col>1</xdr:col>
      <xdr:colOff>2276475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0</xdr:row>
      <xdr:rowOff>0</xdr:rowOff>
    </xdr:from>
    <xdr:to>
      <xdr:col>1</xdr:col>
      <xdr:colOff>2105025</xdr:colOff>
      <xdr:row>1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2</xdr:col>
      <xdr:colOff>609600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47625</xdr:rowOff>
    </xdr:from>
    <xdr:to>
      <xdr:col>3</xdr:col>
      <xdr:colOff>390525</xdr:colOff>
      <xdr:row>1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66675</xdr:rowOff>
    </xdr:from>
    <xdr:to>
      <xdr:col>2</xdr:col>
      <xdr:colOff>781050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667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47625</xdr:rowOff>
    </xdr:from>
    <xdr:to>
      <xdr:col>2</xdr:col>
      <xdr:colOff>895350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76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28575</xdr:rowOff>
    </xdr:from>
    <xdr:to>
      <xdr:col>3</xdr:col>
      <xdr:colOff>152400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85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28575</xdr:rowOff>
    </xdr:from>
    <xdr:to>
      <xdr:col>2</xdr:col>
      <xdr:colOff>781050</xdr:colOff>
      <xdr:row>1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5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1</xdr:col>
      <xdr:colOff>3686175</xdr:colOff>
      <xdr:row>1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476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76200</xdr:rowOff>
    </xdr:from>
    <xdr:to>
      <xdr:col>2</xdr:col>
      <xdr:colOff>685800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762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85725</xdr:rowOff>
    </xdr:from>
    <xdr:to>
      <xdr:col>3</xdr:col>
      <xdr:colOff>85725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857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114300</xdr:rowOff>
    </xdr:from>
    <xdr:to>
      <xdr:col>2</xdr:col>
      <xdr:colOff>828675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14300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123825</xdr:rowOff>
    </xdr:from>
    <xdr:to>
      <xdr:col>2</xdr:col>
      <xdr:colOff>400050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2382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85725</xdr:rowOff>
    </xdr:from>
    <xdr:to>
      <xdr:col>2</xdr:col>
      <xdr:colOff>428625</xdr:colOff>
      <xdr:row>1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857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57150</xdr:rowOff>
    </xdr:from>
    <xdr:to>
      <xdr:col>2</xdr:col>
      <xdr:colOff>809625</xdr:colOff>
      <xdr:row>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7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66675</xdr:rowOff>
    </xdr:from>
    <xdr:to>
      <xdr:col>3</xdr:col>
      <xdr:colOff>47625</xdr:colOff>
      <xdr:row>1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6675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66675</xdr:rowOff>
    </xdr:from>
    <xdr:to>
      <xdr:col>3</xdr:col>
      <xdr:colOff>266700</xdr:colOff>
      <xdr:row>1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6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19050</xdr:rowOff>
    </xdr:from>
    <xdr:to>
      <xdr:col>2</xdr:col>
      <xdr:colOff>1000125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66675</xdr:rowOff>
    </xdr:from>
    <xdr:to>
      <xdr:col>2</xdr:col>
      <xdr:colOff>781050</xdr:colOff>
      <xdr:row>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66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9525</xdr:rowOff>
    </xdr:from>
    <xdr:to>
      <xdr:col>2</xdr:col>
      <xdr:colOff>180975</xdr:colOff>
      <xdr:row>1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47625</xdr:rowOff>
    </xdr:from>
    <xdr:to>
      <xdr:col>2</xdr:col>
      <xdr:colOff>742950</xdr:colOff>
      <xdr:row>1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7625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zoomScale="60" zoomScaleNormal="60" zoomScalePageLayoutView="0" workbookViewId="0" topLeftCell="A1">
      <selection activeCell="B63" sqref="B63"/>
    </sheetView>
  </sheetViews>
  <sheetFormatPr defaultColWidth="9.140625" defaultRowHeight="15"/>
  <cols>
    <col min="2" max="2" width="38.00390625" style="0" customWidth="1"/>
    <col min="3" max="3" width="13.421875" style="0" customWidth="1"/>
    <col min="22" max="22" width="12.28125" style="0" bestFit="1" customWidth="1"/>
  </cols>
  <sheetData>
    <row r="1" spans="1:23" s="3" customFormat="1" ht="20.25">
      <c r="A1" s="3" t="s">
        <v>260</v>
      </c>
      <c r="B1" s="4"/>
      <c r="C1" s="4"/>
      <c r="U1" s="42"/>
      <c r="W1" s="22"/>
    </row>
    <row r="2" spans="1:23" s="1" customFormat="1" ht="18">
      <c r="A2" s="1" t="s">
        <v>261</v>
      </c>
      <c r="B2" s="5"/>
      <c r="C2" s="5"/>
      <c r="U2" s="43"/>
      <c r="W2" s="23"/>
    </row>
    <row r="3" spans="2:27" s="414" customFormat="1" ht="15">
      <c r="B3" s="421"/>
      <c r="C3" s="421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243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55" t="s">
        <v>17</v>
      </c>
      <c r="V3" s="655"/>
      <c r="W3" s="177"/>
      <c r="X3" s="177"/>
      <c r="Y3" s="177"/>
      <c r="Z3" s="177"/>
      <c r="AA3" s="177"/>
    </row>
    <row r="4" spans="1:27" s="20" customFormat="1" ht="15.75">
      <c r="A4" s="7" t="s">
        <v>1</v>
      </c>
      <c r="B4" s="8" t="s">
        <v>0</v>
      </c>
      <c r="C4" s="17" t="s">
        <v>2</v>
      </c>
      <c r="D4" s="16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110" t="s">
        <v>6</v>
      </c>
      <c r="W4" s="101"/>
      <c r="X4" s="101"/>
      <c r="Y4" s="101"/>
      <c r="Z4" s="101"/>
      <c r="AA4" s="101"/>
    </row>
    <row r="5" spans="1:27" s="20" customFormat="1" ht="15.75">
      <c r="A5" s="28">
        <v>1</v>
      </c>
      <c r="B5" s="420" t="s">
        <v>262</v>
      </c>
      <c r="C5" s="292" t="s">
        <v>108</v>
      </c>
      <c r="D5" s="426"/>
      <c r="E5" s="427"/>
      <c r="F5" s="428"/>
      <c r="G5" s="429"/>
      <c r="H5" s="429"/>
      <c r="I5" s="429"/>
      <c r="J5" s="425">
        <v>10</v>
      </c>
      <c r="K5" s="417"/>
      <c r="L5" s="417"/>
      <c r="M5" s="417"/>
      <c r="N5" s="417"/>
      <c r="O5" s="586"/>
      <c r="P5" s="585"/>
      <c r="Q5" s="585"/>
      <c r="R5" s="417"/>
      <c r="S5" s="417"/>
      <c r="T5" s="417"/>
      <c r="U5" s="198">
        <f>SUM(D5:T5)</f>
        <v>10</v>
      </c>
      <c r="V5" s="197"/>
      <c r="W5" s="101"/>
      <c r="X5" s="101"/>
      <c r="Y5" s="101"/>
      <c r="Z5" s="101"/>
      <c r="AA5" s="101"/>
    </row>
    <row r="6" spans="1:27" s="20" customFormat="1" ht="15.75">
      <c r="A6" s="28">
        <v>2</v>
      </c>
      <c r="B6" s="303"/>
      <c r="C6" s="292"/>
      <c r="D6" s="295"/>
      <c r="E6" s="209"/>
      <c r="F6" s="139"/>
      <c r="G6" s="139"/>
      <c r="H6" s="139"/>
      <c r="I6" s="139"/>
      <c r="J6" s="417"/>
      <c r="K6" s="417"/>
      <c r="L6" s="96"/>
      <c r="M6" s="96"/>
      <c r="N6" s="139"/>
      <c r="O6" s="139"/>
      <c r="P6" s="139"/>
      <c r="Q6" s="139"/>
      <c r="R6" s="139"/>
      <c r="S6" s="139"/>
      <c r="T6" s="139"/>
      <c r="U6" s="198">
        <f>SUM(D6:T6)</f>
        <v>0</v>
      </c>
      <c r="V6" s="197"/>
      <c r="W6" s="101"/>
      <c r="X6" s="101"/>
      <c r="Y6" s="101"/>
      <c r="Z6" s="101"/>
      <c r="AA6" s="101"/>
    </row>
    <row r="7" spans="1:27" s="20" customFormat="1" ht="15.75">
      <c r="A7" s="28">
        <f>(A6+1)</f>
        <v>3</v>
      </c>
      <c r="B7" s="303"/>
      <c r="C7" s="292"/>
      <c r="D7" s="295"/>
      <c r="E7" s="294"/>
      <c r="F7" s="417"/>
      <c r="G7" s="344"/>
      <c r="H7" s="344"/>
      <c r="I7" s="344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155"/>
      <c r="U7" s="198">
        <f>SUM(D7:T7)</f>
        <v>0</v>
      </c>
      <c r="V7" s="197"/>
      <c r="W7" s="101"/>
      <c r="X7" s="101"/>
      <c r="Y7" s="101"/>
      <c r="Z7" s="101"/>
      <c r="AA7" s="101"/>
    </row>
    <row r="8" spans="1:24" s="414" customFormat="1" ht="15.75">
      <c r="A8" s="199"/>
      <c r="B8" s="104" t="s">
        <v>289</v>
      </c>
      <c r="C8" s="93"/>
      <c r="I8" s="177"/>
      <c r="J8" s="177"/>
      <c r="K8" s="177"/>
      <c r="L8" s="177"/>
      <c r="M8" s="177"/>
      <c r="N8" s="177"/>
      <c r="O8" s="177"/>
      <c r="P8" s="177"/>
      <c r="Q8" s="196"/>
      <c r="R8" s="116"/>
      <c r="S8" s="177"/>
      <c r="T8" s="177"/>
      <c r="U8" s="50"/>
      <c r="V8" s="177"/>
      <c r="W8" s="177"/>
      <c r="X8" s="177"/>
    </row>
    <row r="9" spans="1:24" s="414" customFormat="1" ht="15.75">
      <c r="A9" s="176"/>
      <c r="B9" s="104" t="s">
        <v>95</v>
      </c>
      <c r="C9" s="93"/>
      <c r="I9" s="177"/>
      <c r="J9" s="177"/>
      <c r="K9" s="177"/>
      <c r="L9" s="177"/>
      <c r="M9" s="177"/>
      <c r="N9" s="177"/>
      <c r="O9" s="177"/>
      <c r="P9" s="177"/>
      <c r="Q9" s="196"/>
      <c r="R9" s="116"/>
      <c r="S9" s="177"/>
      <c r="T9" s="177"/>
      <c r="U9" s="50"/>
      <c r="V9" s="50"/>
      <c r="W9" s="50"/>
      <c r="X9" s="177"/>
    </row>
    <row r="10" spans="2:24" s="414" customFormat="1" ht="15">
      <c r="B10" s="415"/>
      <c r="C10" s="93"/>
      <c r="I10" s="177"/>
      <c r="J10" s="177"/>
      <c r="K10" s="177"/>
      <c r="L10" s="177"/>
      <c r="M10" s="177"/>
      <c r="N10" s="177"/>
      <c r="O10" s="177"/>
      <c r="P10" s="177"/>
      <c r="Q10" s="196"/>
      <c r="R10" s="116"/>
      <c r="S10" s="177"/>
      <c r="T10" s="177"/>
      <c r="U10" s="50"/>
      <c r="V10" s="50"/>
      <c r="W10" s="50"/>
      <c r="X10" s="177"/>
    </row>
    <row r="11" spans="2:24" s="414" customFormat="1" ht="15">
      <c r="B11" s="415"/>
      <c r="C11" s="93"/>
      <c r="D11" s="177"/>
      <c r="E11" s="177"/>
      <c r="F11" s="177"/>
      <c r="G11" s="177"/>
      <c r="I11" s="177"/>
      <c r="J11" s="177"/>
      <c r="K11" s="177"/>
      <c r="L11" s="177"/>
      <c r="M11" s="177"/>
      <c r="N11" s="177"/>
      <c r="O11" s="177"/>
      <c r="P11" s="177"/>
      <c r="Q11" s="196"/>
      <c r="R11" s="116"/>
      <c r="S11" s="177"/>
      <c r="T11" s="177"/>
      <c r="U11" s="50"/>
      <c r="V11" s="50"/>
      <c r="W11" s="50"/>
      <c r="X11" s="177"/>
    </row>
  </sheetData>
  <sheetProtection/>
  <mergeCells count="9">
    <mergeCell ref="N3:O3"/>
    <mergeCell ref="P3:Q3"/>
    <mergeCell ref="R3:S3"/>
    <mergeCell ref="U3:V3"/>
    <mergeCell ref="D3:E3"/>
    <mergeCell ref="F3:G3"/>
    <mergeCell ref="H3:I3"/>
    <mergeCell ref="J3:K3"/>
    <mergeCell ref="L3:M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8.7109375" style="0" customWidth="1"/>
    <col min="2" max="2" width="50.14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17.00390625" style="122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96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243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6" t="s">
        <v>4</v>
      </c>
      <c r="V3" s="667"/>
    </row>
    <row r="4" spans="1:22" ht="15">
      <c r="A4" s="7" t="s">
        <v>1</v>
      </c>
      <c r="B4" s="8" t="s">
        <v>0</v>
      </c>
      <c r="C4" s="17" t="s">
        <v>2</v>
      </c>
      <c r="D4" s="16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57" t="s">
        <v>6</v>
      </c>
    </row>
    <row r="5" spans="1:22" s="34" customFormat="1" ht="15">
      <c r="A5" s="37">
        <v>1</v>
      </c>
      <c r="B5" s="452" t="s">
        <v>195</v>
      </c>
      <c r="C5" s="401" t="s">
        <v>148</v>
      </c>
      <c r="D5" s="327"/>
      <c r="E5" s="319"/>
      <c r="F5" s="416">
        <v>9</v>
      </c>
      <c r="G5" s="416">
        <v>6.25</v>
      </c>
      <c r="H5" s="250">
        <v>8</v>
      </c>
      <c r="I5" s="390">
        <v>1</v>
      </c>
      <c r="J5" s="149">
        <v>10</v>
      </c>
      <c r="K5" s="149">
        <v>7</v>
      </c>
      <c r="L5" s="149">
        <v>4</v>
      </c>
      <c r="M5" s="149">
        <v>8.33</v>
      </c>
      <c r="N5" s="570"/>
      <c r="O5" s="570"/>
      <c r="P5" s="149">
        <v>5</v>
      </c>
      <c r="Q5" s="149">
        <v>5</v>
      </c>
      <c r="R5" s="149">
        <v>10</v>
      </c>
      <c r="S5" s="149">
        <v>10</v>
      </c>
      <c r="T5" s="85"/>
      <c r="U5" s="56">
        <f aca="true" t="shared" si="0" ref="U5:U23">SUM(D5:T5)</f>
        <v>83.58</v>
      </c>
      <c r="V5" s="213">
        <f aca="true" t="shared" si="1" ref="V5:V23">SUM(D5:T5)</f>
        <v>83.58</v>
      </c>
    </row>
    <row r="6" spans="1:22" s="34" customFormat="1" ht="15">
      <c r="A6" s="418">
        <v>2</v>
      </c>
      <c r="B6" s="452" t="s">
        <v>196</v>
      </c>
      <c r="C6" s="401" t="s">
        <v>148</v>
      </c>
      <c r="D6" s="327"/>
      <c r="E6" s="319"/>
      <c r="F6" s="416">
        <v>6</v>
      </c>
      <c r="G6" s="416">
        <v>6.25</v>
      </c>
      <c r="H6" s="416">
        <v>5</v>
      </c>
      <c r="I6" s="416">
        <v>8</v>
      </c>
      <c r="J6" s="149">
        <v>21.33</v>
      </c>
      <c r="K6" s="149">
        <v>22.66</v>
      </c>
      <c r="L6" s="149">
        <v>1</v>
      </c>
      <c r="M6" s="85">
        <v>1</v>
      </c>
      <c r="N6" s="149">
        <v>7</v>
      </c>
      <c r="O6" s="149">
        <v>5</v>
      </c>
      <c r="P6" s="570"/>
      <c r="Q6" s="570"/>
      <c r="R6" s="149"/>
      <c r="S6" s="149"/>
      <c r="T6" s="85"/>
      <c r="U6" s="56">
        <f t="shared" si="0"/>
        <v>83.24</v>
      </c>
      <c r="V6" s="213">
        <f t="shared" si="1"/>
        <v>83.24</v>
      </c>
    </row>
    <row r="7" spans="1:22" s="34" customFormat="1" ht="15">
      <c r="A7" s="37">
        <v>3</v>
      </c>
      <c r="B7" s="289" t="s">
        <v>155</v>
      </c>
      <c r="C7" s="402" t="s">
        <v>34</v>
      </c>
      <c r="D7" s="277">
        <v>9</v>
      </c>
      <c r="E7" s="319">
        <v>6</v>
      </c>
      <c r="F7" s="405">
        <v>2</v>
      </c>
      <c r="G7" s="405">
        <v>6.25</v>
      </c>
      <c r="H7" s="416"/>
      <c r="I7" s="416"/>
      <c r="J7" s="149">
        <v>6</v>
      </c>
      <c r="K7" s="149">
        <v>7</v>
      </c>
      <c r="L7" s="149">
        <v>7.5</v>
      </c>
      <c r="M7" s="149">
        <v>8.33</v>
      </c>
      <c r="N7" s="149"/>
      <c r="O7" s="85"/>
      <c r="P7" s="570"/>
      <c r="Q7" s="570"/>
      <c r="R7" s="149"/>
      <c r="S7" s="149"/>
      <c r="T7" s="85"/>
      <c r="U7" s="56">
        <f t="shared" si="0"/>
        <v>52.08</v>
      </c>
      <c r="V7" s="213">
        <f t="shared" si="1"/>
        <v>52.08</v>
      </c>
    </row>
    <row r="8" spans="1:22" s="34" customFormat="1" ht="15">
      <c r="A8" s="418">
        <v>4</v>
      </c>
      <c r="B8" s="391" t="s">
        <v>250</v>
      </c>
      <c r="C8" s="221" t="s">
        <v>251</v>
      </c>
      <c r="D8" s="284"/>
      <c r="E8" s="274"/>
      <c r="F8" s="32"/>
      <c r="G8" s="32"/>
      <c r="H8" s="32"/>
      <c r="I8" s="32"/>
      <c r="J8" s="149">
        <v>21.33</v>
      </c>
      <c r="K8" s="149">
        <v>22.66</v>
      </c>
      <c r="L8" s="32"/>
      <c r="M8" s="32"/>
      <c r="N8" s="32"/>
      <c r="O8" s="32"/>
      <c r="P8" s="533"/>
      <c r="Q8" s="533"/>
      <c r="R8" s="32"/>
      <c r="S8" s="32"/>
      <c r="T8" s="32"/>
      <c r="U8" s="56">
        <f t="shared" si="0"/>
        <v>43.989999999999995</v>
      </c>
      <c r="V8" s="213">
        <f t="shared" si="1"/>
        <v>43.989999999999995</v>
      </c>
    </row>
    <row r="9" spans="1:22" s="34" customFormat="1" ht="15">
      <c r="A9" s="418">
        <v>5</v>
      </c>
      <c r="B9" s="287" t="s">
        <v>157</v>
      </c>
      <c r="C9" s="401" t="s">
        <v>31</v>
      </c>
      <c r="D9" s="277">
        <v>4</v>
      </c>
      <c r="E9" s="278">
        <v>2</v>
      </c>
      <c r="F9" s="231"/>
      <c r="G9" s="231"/>
      <c r="H9" s="231"/>
      <c r="I9" s="231"/>
      <c r="J9" s="149">
        <v>10</v>
      </c>
      <c r="K9" s="245">
        <v>22.66</v>
      </c>
      <c r="L9" s="231"/>
      <c r="M9" s="231"/>
      <c r="N9" s="231"/>
      <c r="O9" s="211"/>
      <c r="P9" s="555"/>
      <c r="Q9" s="555"/>
      <c r="R9" s="231"/>
      <c r="S9" s="231"/>
      <c r="T9" s="211"/>
      <c r="U9" s="56">
        <f t="shared" si="0"/>
        <v>38.66</v>
      </c>
      <c r="V9" s="213">
        <f t="shared" si="1"/>
        <v>38.66</v>
      </c>
    </row>
    <row r="10" spans="1:22" s="34" customFormat="1" ht="15">
      <c r="A10" s="418">
        <f>(A9+1)</f>
        <v>6</v>
      </c>
      <c r="B10" s="391" t="s">
        <v>169</v>
      </c>
      <c r="C10" s="221" t="s">
        <v>252</v>
      </c>
      <c r="D10" s="284"/>
      <c r="E10" s="274"/>
      <c r="F10" s="32"/>
      <c r="G10" s="32"/>
      <c r="H10" s="102"/>
      <c r="I10" s="102"/>
      <c r="J10" s="149">
        <v>21.33</v>
      </c>
      <c r="K10" s="97">
        <v>11</v>
      </c>
      <c r="L10" s="32"/>
      <c r="M10" s="32"/>
      <c r="N10" s="32"/>
      <c r="O10" s="32"/>
      <c r="P10" s="533"/>
      <c r="Q10" s="533"/>
      <c r="R10" s="32"/>
      <c r="S10" s="32"/>
      <c r="T10" s="32"/>
      <c r="U10" s="56">
        <f t="shared" si="0"/>
        <v>32.33</v>
      </c>
      <c r="V10" s="213">
        <f t="shared" si="1"/>
        <v>32.33</v>
      </c>
    </row>
    <row r="11" spans="1:22" s="34" customFormat="1" ht="15">
      <c r="A11" s="418">
        <f>(A10+1)</f>
        <v>7</v>
      </c>
      <c r="B11" s="391" t="s">
        <v>253</v>
      </c>
      <c r="C11" s="221" t="s">
        <v>148</v>
      </c>
      <c r="D11" s="32"/>
      <c r="E11" s="274"/>
      <c r="F11" s="32"/>
      <c r="G11" s="32"/>
      <c r="H11" s="102"/>
      <c r="I11" s="102"/>
      <c r="J11" s="149">
        <v>21.33</v>
      </c>
      <c r="K11" s="97">
        <v>11</v>
      </c>
      <c r="L11" s="32"/>
      <c r="M11" s="32"/>
      <c r="N11" s="32"/>
      <c r="O11" s="32"/>
      <c r="P11" s="533"/>
      <c r="Q11" s="533"/>
      <c r="R11" s="32"/>
      <c r="S11" s="32"/>
      <c r="T11" s="32"/>
      <c r="U11" s="56">
        <f t="shared" si="0"/>
        <v>32.33</v>
      </c>
      <c r="V11" s="213">
        <f t="shared" si="1"/>
        <v>32.33</v>
      </c>
    </row>
    <row r="12" spans="1:22" s="34" customFormat="1" ht="15">
      <c r="A12" s="418">
        <f>(A11+1)</f>
        <v>8</v>
      </c>
      <c r="B12" s="397" t="s">
        <v>228</v>
      </c>
      <c r="C12" s="403" t="s">
        <v>7</v>
      </c>
      <c r="D12" s="398"/>
      <c r="E12" s="398"/>
      <c r="F12" s="396"/>
      <c r="G12" s="396"/>
      <c r="H12" s="399"/>
      <c r="I12" s="200"/>
      <c r="J12" s="149">
        <v>21.33</v>
      </c>
      <c r="K12" s="406">
        <v>7</v>
      </c>
      <c r="L12" s="406"/>
      <c r="M12" s="406"/>
      <c r="N12" s="406"/>
      <c r="O12" s="602"/>
      <c r="P12" s="571"/>
      <c r="Q12" s="571"/>
      <c r="R12" s="406"/>
      <c r="S12" s="406"/>
      <c r="T12" s="406"/>
      <c r="U12" s="56">
        <f t="shared" si="0"/>
        <v>28.33</v>
      </c>
      <c r="V12" s="213">
        <f t="shared" si="1"/>
        <v>28.33</v>
      </c>
    </row>
    <row r="13" spans="1:22" s="34" customFormat="1" ht="15">
      <c r="A13" s="79">
        <v>10</v>
      </c>
      <c r="B13" s="397" t="s">
        <v>254</v>
      </c>
      <c r="C13" s="403" t="s">
        <v>34</v>
      </c>
      <c r="D13" s="398"/>
      <c r="E13" s="398"/>
      <c r="F13" s="396"/>
      <c r="G13" s="396"/>
      <c r="H13" s="399"/>
      <c r="I13" s="200"/>
      <c r="J13" s="149">
        <v>21.33</v>
      </c>
      <c r="K13" s="406">
        <v>0</v>
      </c>
      <c r="L13" s="406"/>
      <c r="M13" s="406"/>
      <c r="N13" s="406">
        <v>4</v>
      </c>
      <c r="O13" s="602"/>
      <c r="P13" s="571"/>
      <c r="Q13" s="571"/>
      <c r="R13" s="406"/>
      <c r="S13" s="406"/>
      <c r="T13" s="406"/>
      <c r="U13" s="56">
        <f t="shared" si="0"/>
        <v>25.33</v>
      </c>
      <c r="V13" s="213">
        <f t="shared" si="1"/>
        <v>25.33</v>
      </c>
    </row>
    <row r="14" spans="1:22" s="34" customFormat="1" ht="15">
      <c r="A14" s="79">
        <v>11</v>
      </c>
      <c r="B14" s="397" t="s">
        <v>255</v>
      </c>
      <c r="C14" s="403" t="s">
        <v>48</v>
      </c>
      <c r="D14" s="398"/>
      <c r="E14" s="409"/>
      <c r="F14" s="396"/>
      <c r="G14" s="396"/>
      <c r="H14" s="399"/>
      <c r="I14" s="200"/>
      <c r="J14" s="149">
        <v>10</v>
      </c>
      <c r="K14" s="406">
        <v>7</v>
      </c>
      <c r="L14" s="406"/>
      <c r="M14" s="406"/>
      <c r="N14" s="406"/>
      <c r="O14" s="602"/>
      <c r="P14" s="571"/>
      <c r="Q14" s="571"/>
      <c r="R14" s="406"/>
      <c r="S14" s="406"/>
      <c r="T14" s="406"/>
      <c r="U14" s="56">
        <f t="shared" si="0"/>
        <v>17</v>
      </c>
      <c r="V14" s="213">
        <f t="shared" si="1"/>
        <v>17</v>
      </c>
    </row>
    <row r="15" spans="1:22" s="34" customFormat="1" ht="15">
      <c r="A15" s="79">
        <v>12</v>
      </c>
      <c r="B15" s="451" t="s">
        <v>268</v>
      </c>
      <c r="C15" s="403" t="s">
        <v>48</v>
      </c>
      <c r="D15" s="398"/>
      <c r="E15" s="409"/>
      <c r="F15" s="396"/>
      <c r="G15" s="396"/>
      <c r="H15" s="399"/>
      <c r="I15" s="200"/>
      <c r="J15" s="149"/>
      <c r="K15" s="406"/>
      <c r="L15" s="406">
        <v>7.5</v>
      </c>
      <c r="M15" s="406">
        <v>8.33</v>
      </c>
      <c r="N15" s="406"/>
      <c r="O15" s="602"/>
      <c r="P15" s="571"/>
      <c r="Q15" s="571"/>
      <c r="R15" s="406"/>
      <c r="S15" s="406"/>
      <c r="T15" s="406"/>
      <c r="U15" s="56">
        <f t="shared" si="0"/>
        <v>15.83</v>
      </c>
      <c r="V15" s="213">
        <f t="shared" si="1"/>
        <v>15.83</v>
      </c>
    </row>
    <row r="16" spans="1:22" s="34" customFormat="1" ht="15">
      <c r="A16" s="79">
        <v>13</v>
      </c>
      <c r="B16" s="286" t="s">
        <v>158</v>
      </c>
      <c r="C16" s="403" t="s">
        <v>48</v>
      </c>
      <c r="D16" s="271">
        <v>2</v>
      </c>
      <c r="E16" s="271">
        <v>1</v>
      </c>
      <c r="F16" s="231"/>
      <c r="G16" s="416">
        <v>6.25</v>
      </c>
      <c r="H16" s="231"/>
      <c r="I16" s="231"/>
      <c r="J16" s="245"/>
      <c r="K16" s="245"/>
      <c r="L16" s="231"/>
      <c r="M16" s="406">
        <v>2.5</v>
      </c>
      <c r="N16" s="231"/>
      <c r="O16" s="211"/>
      <c r="P16" s="555"/>
      <c r="Q16" s="555"/>
      <c r="R16" s="231"/>
      <c r="S16" s="231"/>
      <c r="T16" s="211"/>
      <c r="U16" s="56">
        <f t="shared" si="0"/>
        <v>11.75</v>
      </c>
      <c r="V16" s="213">
        <f t="shared" si="1"/>
        <v>11.75</v>
      </c>
    </row>
    <row r="17" spans="1:22" ht="15">
      <c r="A17" s="396">
        <v>14</v>
      </c>
      <c r="B17" s="287" t="s">
        <v>159</v>
      </c>
      <c r="C17" s="401" t="s">
        <v>34</v>
      </c>
      <c r="D17" s="271">
        <v>1</v>
      </c>
      <c r="E17" s="416">
        <v>9</v>
      </c>
      <c r="F17" s="416"/>
      <c r="G17" s="405"/>
      <c r="H17" s="250"/>
      <c r="I17" s="416"/>
      <c r="J17" s="149"/>
      <c r="K17" s="149"/>
      <c r="L17" s="149"/>
      <c r="M17" s="149"/>
      <c r="N17" s="149"/>
      <c r="O17" s="85"/>
      <c r="P17" s="570"/>
      <c r="Q17" s="570"/>
      <c r="R17" s="149"/>
      <c r="S17" s="149"/>
      <c r="T17" s="85"/>
      <c r="U17" s="56">
        <f t="shared" si="0"/>
        <v>10</v>
      </c>
      <c r="V17" s="213">
        <f t="shared" si="1"/>
        <v>10</v>
      </c>
    </row>
    <row r="18" spans="1:22" ht="15">
      <c r="A18" s="396">
        <v>15</v>
      </c>
      <c r="B18" s="185" t="s">
        <v>223</v>
      </c>
      <c r="C18" s="79" t="s">
        <v>148</v>
      </c>
      <c r="D18" s="32"/>
      <c r="E18" s="32"/>
      <c r="F18" s="32"/>
      <c r="G18" s="32"/>
      <c r="H18" s="102">
        <v>3</v>
      </c>
      <c r="I18" s="102">
        <v>5</v>
      </c>
      <c r="J18" s="32"/>
      <c r="K18" s="32"/>
      <c r="L18" s="32"/>
      <c r="M18" s="32"/>
      <c r="N18" s="32"/>
      <c r="O18" s="32"/>
      <c r="P18" s="533"/>
      <c r="Q18" s="533"/>
      <c r="R18" s="32"/>
      <c r="S18" s="32"/>
      <c r="T18" s="32"/>
      <c r="U18" s="56">
        <f t="shared" si="0"/>
        <v>8</v>
      </c>
      <c r="V18" s="213">
        <f t="shared" si="1"/>
        <v>8</v>
      </c>
    </row>
    <row r="19" spans="1:22" ht="15">
      <c r="A19" s="396">
        <v>16</v>
      </c>
      <c r="B19" s="287" t="s">
        <v>156</v>
      </c>
      <c r="C19" s="408" t="s">
        <v>104</v>
      </c>
      <c r="D19" s="271">
        <v>6</v>
      </c>
      <c r="E19" s="416"/>
      <c r="F19" s="416"/>
      <c r="G19" s="416"/>
      <c r="H19" s="416"/>
      <c r="I19" s="416"/>
      <c r="J19" s="149"/>
      <c r="K19" s="149"/>
      <c r="L19" s="149"/>
      <c r="M19" s="149"/>
      <c r="N19" s="149"/>
      <c r="O19" s="85"/>
      <c r="P19" s="570"/>
      <c r="Q19" s="570"/>
      <c r="R19" s="149"/>
      <c r="S19" s="149"/>
      <c r="T19" s="85"/>
      <c r="U19" s="56">
        <f t="shared" si="0"/>
        <v>6</v>
      </c>
      <c r="V19" s="213">
        <f t="shared" si="1"/>
        <v>6</v>
      </c>
    </row>
    <row r="20" spans="1:22" s="49" customFormat="1" ht="15.75">
      <c r="A20" s="396">
        <v>17</v>
      </c>
      <c r="B20" s="404" t="s">
        <v>256</v>
      </c>
      <c r="C20" s="407" t="s">
        <v>48</v>
      </c>
      <c r="D20" s="398"/>
      <c r="E20" s="398"/>
      <c r="F20" s="396"/>
      <c r="G20" s="396"/>
      <c r="H20" s="399"/>
      <c r="I20" s="200"/>
      <c r="J20" s="149">
        <v>2</v>
      </c>
      <c r="K20" s="406"/>
      <c r="L20" s="406"/>
      <c r="M20" s="406">
        <v>2.5</v>
      </c>
      <c r="N20" s="406">
        <v>1</v>
      </c>
      <c r="O20" s="602"/>
      <c r="P20" s="571"/>
      <c r="Q20" s="571"/>
      <c r="R20" s="406"/>
      <c r="S20" s="406"/>
      <c r="T20" s="406"/>
      <c r="U20" s="56">
        <f t="shared" si="0"/>
        <v>5.5</v>
      </c>
      <c r="V20" s="213">
        <f t="shared" si="1"/>
        <v>5.5</v>
      </c>
    </row>
    <row r="21" spans="1:22" s="177" customFormat="1" ht="15">
      <c r="A21" s="396">
        <v>18</v>
      </c>
      <c r="B21" s="397" t="s">
        <v>171</v>
      </c>
      <c r="C21" s="400" t="s">
        <v>7</v>
      </c>
      <c r="D21" s="398"/>
      <c r="E21" s="398"/>
      <c r="F21" s="396"/>
      <c r="G21" s="396"/>
      <c r="H21" s="399"/>
      <c r="I21" s="200"/>
      <c r="J21" s="149">
        <v>4</v>
      </c>
      <c r="K21" s="394"/>
      <c r="L21" s="394"/>
      <c r="M21" s="394"/>
      <c r="N21" s="394"/>
      <c r="O21" s="602"/>
      <c r="P21" s="571"/>
      <c r="Q21" s="571"/>
      <c r="R21" s="394"/>
      <c r="S21" s="394"/>
      <c r="T21" s="394"/>
      <c r="U21" s="56">
        <f t="shared" si="0"/>
        <v>4</v>
      </c>
      <c r="V21" s="213">
        <f t="shared" si="1"/>
        <v>4</v>
      </c>
    </row>
    <row r="22" spans="1:22" s="177" customFormat="1" ht="15">
      <c r="A22" s="396">
        <v>19</v>
      </c>
      <c r="B22" s="452" t="s">
        <v>197</v>
      </c>
      <c r="C22" s="79" t="s">
        <v>251</v>
      </c>
      <c r="D22" s="231"/>
      <c r="E22" s="231"/>
      <c r="F22" s="166">
        <v>1</v>
      </c>
      <c r="G22" s="166">
        <v>1</v>
      </c>
      <c r="H22" s="231"/>
      <c r="I22" s="231"/>
      <c r="J22" s="245"/>
      <c r="K22" s="245"/>
      <c r="L22" s="231"/>
      <c r="M22" s="231"/>
      <c r="N22" s="231"/>
      <c r="O22" s="211"/>
      <c r="P22" s="555"/>
      <c r="Q22" s="555"/>
      <c r="R22" s="231"/>
      <c r="S22" s="231"/>
      <c r="T22" s="211"/>
      <c r="U22" s="56">
        <f t="shared" si="0"/>
        <v>2</v>
      </c>
      <c r="V22" s="213">
        <f t="shared" si="1"/>
        <v>2</v>
      </c>
    </row>
    <row r="23" spans="1:22" s="177" customFormat="1" ht="15">
      <c r="A23" s="396">
        <v>20</v>
      </c>
      <c r="B23" s="452" t="s">
        <v>269</v>
      </c>
      <c r="C23" s="408" t="s">
        <v>104</v>
      </c>
      <c r="D23" s="398"/>
      <c r="E23" s="398"/>
      <c r="F23" s="396"/>
      <c r="G23" s="396"/>
      <c r="H23" s="399"/>
      <c r="I23" s="200"/>
      <c r="J23" s="149"/>
      <c r="K23" s="406"/>
      <c r="L23" s="406">
        <v>2</v>
      </c>
      <c r="M23" s="406"/>
      <c r="N23" s="406"/>
      <c r="O23" s="602"/>
      <c r="P23" s="571"/>
      <c r="Q23" s="571"/>
      <c r="R23" s="406"/>
      <c r="S23" s="406"/>
      <c r="T23" s="406"/>
      <c r="U23" s="56">
        <f t="shared" si="0"/>
        <v>2</v>
      </c>
      <c r="V23" s="213">
        <f t="shared" si="1"/>
        <v>2</v>
      </c>
    </row>
    <row r="24" spans="1:21" s="106" customFormat="1" ht="15.75">
      <c r="A24" s="126"/>
      <c r="B24" s="104" t="s">
        <v>289</v>
      </c>
      <c r="J24" s="78"/>
      <c r="K24" s="78"/>
      <c r="L24" s="78"/>
      <c r="M24" s="49"/>
      <c r="N24" s="49"/>
      <c r="O24" s="49"/>
      <c r="P24" s="49"/>
      <c r="Q24" s="49"/>
      <c r="R24" s="177"/>
      <c r="S24" s="177"/>
      <c r="T24" s="49"/>
      <c r="U24" s="49"/>
    </row>
    <row r="25" spans="2:21" s="106" customFormat="1" ht="15.75">
      <c r="B25" s="104" t="s">
        <v>95</v>
      </c>
      <c r="C25" s="80"/>
      <c r="J25" s="78"/>
      <c r="K25" s="78"/>
      <c r="L25" s="78"/>
      <c r="M25" s="49"/>
      <c r="N25" s="49"/>
      <c r="O25" s="49"/>
      <c r="P25" s="49"/>
      <c r="Q25" s="49"/>
      <c r="R25" s="177"/>
      <c r="S25" s="177"/>
      <c r="T25" s="49"/>
      <c r="U25" s="49"/>
    </row>
    <row r="26" spans="1:20" s="49" customFormat="1" ht="15">
      <c r="A26" s="76"/>
      <c r="B26" s="82"/>
      <c r="C26" s="84"/>
      <c r="D26" s="77"/>
      <c r="E26" s="77"/>
      <c r="F26" s="76"/>
      <c r="G26" s="76"/>
      <c r="H26" s="75"/>
      <c r="J26"/>
      <c r="K26"/>
      <c r="L26" s="100"/>
      <c r="M26" s="100"/>
      <c r="N26" s="100"/>
      <c r="O26" s="100"/>
      <c r="P26" s="113"/>
      <c r="Q26" s="113"/>
      <c r="R26" s="192"/>
      <c r="S26" s="192"/>
      <c r="T26" s="122"/>
    </row>
    <row r="27" spans="1:20" s="49" customFormat="1" ht="15">
      <c r="A27" s="76"/>
      <c r="B27" s="105"/>
      <c r="C27" s="93"/>
      <c r="D27" s="77"/>
      <c r="E27" s="77"/>
      <c r="F27" s="76"/>
      <c r="G27" s="76"/>
      <c r="H27" s="75"/>
      <c r="J27"/>
      <c r="K27"/>
      <c r="L27" s="100"/>
      <c r="M27" s="100"/>
      <c r="N27" s="100"/>
      <c r="O27" s="100"/>
      <c r="P27" s="113"/>
      <c r="Q27" s="113"/>
      <c r="R27" s="192"/>
      <c r="S27" s="192"/>
      <c r="T27" s="122"/>
    </row>
    <row r="28" spans="2:3" ht="15">
      <c r="B28" s="105"/>
      <c r="C28" s="93"/>
    </row>
    <row r="29" spans="2:3" ht="15">
      <c r="B29" s="105"/>
      <c r="C29" s="93"/>
    </row>
    <row r="30" spans="2:3" ht="15">
      <c r="B30" s="105"/>
      <c r="C30" s="93"/>
    </row>
    <row r="31" spans="2:3" ht="15">
      <c r="B31" s="105"/>
      <c r="C31" s="93"/>
    </row>
    <row r="32" spans="2:3" ht="15">
      <c r="B32" s="105"/>
      <c r="C32" s="93"/>
    </row>
    <row r="33" spans="2:3" ht="15">
      <c r="B33" s="105"/>
      <c r="C33" s="93"/>
    </row>
    <row r="34" spans="2:3" ht="15">
      <c r="B34" s="49"/>
      <c r="C34" s="49"/>
    </row>
  </sheetData>
  <sheetProtection/>
  <mergeCells count="9">
    <mergeCell ref="D3:E3"/>
    <mergeCell ref="F3:G3"/>
    <mergeCell ref="U3:V3"/>
    <mergeCell ref="H3:I3"/>
    <mergeCell ref="L3:M3"/>
    <mergeCell ref="N3:O3"/>
    <mergeCell ref="P3:Q3"/>
    <mergeCell ref="R3:S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4.8515625" style="0" customWidth="1"/>
    <col min="3" max="3" width="16.7109375" style="0" customWidth="1"/>
    <col min="4" max="9" width="8.7109375" style="0" customWidth="1"/>
    <col min="10" max="19" width="8.7109375" style="49" customWidth="1"/>
    <col min="20" max="20" width="19.7109375" style="177" bestFit="1" customWidth="1"/>
    <col min="21" max="21" width="8.7109375" style="0" customWidth="1"/>
    <col min="22" max="22" width="11.5742187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"/>
      <c r="V1" s="3"/>
    </row>
    <row r="2" spans="1:22" ht="18">
      <c r="A2" s="1" t="s">
        <v>15</v>
      </c>
      <c r="B2" s="5"/>
      <c r="C2" s="5"/>
      <c r="D2" s="1"/>
      <c r="E2" s="1"/>
      <c r="F2" s="1"/>
      <c r="G2" s="1"/>
      <c r="H2" s="1"/>
      <c r="I2" s="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4" t="s">
        <v>263</v>
      </c>
      <c r="K4" s="665"/>
      <c r="L4" s="662" t="s">
        <v>232</v>
      </c>
      <c r="M4" s="663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8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63" t="s">
        <v>5</v>
      </c>
      <c r="V5" s="110" t="s">
        <v>6</v>
      </c>
    </row>
    <row r="6" spans="1:22" s="34" customFormat="1" ht="15">
      <c r="A6" s="30"/>
      <c r="B6" s="29"/>
      <c r="C6" s="31"/>
      <c r="D6" s="96"/>
      <c r="E6" s="145"/>
      <c r="F6" s="96"/>
      <c r="G6" s="96"/>
      <c r="H6" s="139"/>
      <c r="I6" s="164"/>
      <c r="J6" s="139"/>
      <c r="K6" s="139"/>
      <c r="L6" s="146"/>
      <c r="M6" s="146"/>
      <c r="N6" s="146"/>
      <c r="O6" s="146"/>
      <c r="P6" s="146"/>
      <c r="Q6" s="146"/>
      <c r="R6" s="146"/>
      <c r="S6" s="146"/>
      <c r="T6" s="146"/>
      <c r="U6" s="63"/>
      <c r="V6" s="110"/>
    </row>
    <row r="7" spans="1:22" ht="15.75">
      <c r="A7" s="79">
        <v>1</v>
      </c>
      <c r="B7" s="288" t="s">
        <v>153</v>
      </c>
      <c r="C7" s="288" t="s">
        <v>92</v>
      </c>
      <c r="D7" s="139">
        <v>5</v>
      </c>
      <c r="E7" s="139">
        <v>5</v>
      </c>
      <c r="F7" s="139">
        <v>5</v>
      </c>
      <c r="G7" s="139">
        <v>5</v>
      </c>
      <c r="H7" s="139">
        <v>5</v>
      </c>
      <c r="I7" s="139">
        <v>5</v>
      </c>
      <c r="J7" s="139">
        <v>5</v>
      </c>
      <c r="K7" s="537"/>
      <c r="L7" s="139">
        <v>10</v>
      </c>
      <c r="M7" s="139">
        <v>10</v>
      </c>
      <c r="N7" s="139">
        <v>1</v>
      </c>
      <c r="O7" s="139">
        <v>1</v>
      </c>
      <c r="P7" s="102">
        <v>1</v>
      </c>
      <c r="Q7" s="537">
        <v>1</v>
      </c>
      <c r="R7" s="139">
        <v>0</v>
      </c>
      <c r="S7" s="139"/>
      <c r="T7" s="139"/>
      <c r="U7" s="480">
        <f>SUM(D7:T7)</f>
        <v>59</v>
      </c>
      <c r="V7" s="473">
        <f>SUM(D7:T7)-1</f>
        <v>58</v>
      </c>
    </row>
    <row r="8" spans="1:22" ht="15.75">
      <c r="A8" s="419">
        <v>2</v>
      </c>
      <c r="B8" s="481" t="s">
        <v>276</v>
      </c>
      <c r="C8" s="200" t="s">
        <v>277</v>
      </c>
      <c r="D8" s="200"/>
      <c r="E8" s="200"/>
      <c r="F8" s="200"/>
      <c r="G8" s="200"/>
      <c r="H8" s="200"/>
      <c r="I8" s="547"/>
      <c r="J8" s="547"/>
      <c r="K8" s="596"/>
      <c r="L8" s="200"/>
      <c r="M8" s="200"/>
      <c r="N8" s="419">
        <v>6</v>
      </c>
      <c r="O8" s="419">
        <v>6</v>
      </c>
      <c r="P8" s="419">
        <v>6</v>
      </c>
      <c r="Q8" s="419">
        <v>6</v>
      </c>
      <c r="R8" s="200">
        <v>12</v>
      </c>
      <c r="S8" s="200">
        <v>10</v>
      </c>
      <c r="T8" s="200"/>
      <c r="U8" s="480">
        <f>SUM(D8:T8)</f>
        <v>46</v>
      </c>
      <c r="V8" s="473">
        <f>SUM(D8:T8)</f>
        <v>46</v>
      </c>
    </row>
    <row r="9" spans="1:22" s="467" customFormat="1" ht="15.75">
      <c r="A9" s="70"/>
      <c r="B9" s="478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70"/>
      <c r="O9" s="177"/>
      <c r="P9" s="177"/>
      <c r="Q9" s="177"/>
      <c r="R9" s="177"/>
      <c r="S9" s="177"/>
      <c r="T9" s="177"/>
      <c r="U9" s="469"/>
      <c r="V9" s="468"/>
    </row>
    <row r="10" spans="1:21" s="106" customFormat="1" ht="15.75">
      <c r="A10" s="126"/>
      <c r="B10" s="104" t="s">
        <v>289</v>
      </c>
      <c r="J10" s="78"/>
      <c r="K10" s="78"/>
      <c r="L10" s="78"/>
      <c r="M10" s="49"/>
      <c r="N10" s="49"/>
      <c r="O10" s="49"/>
      <c r="P10" s="49"/>
      <c r="Q10" s="49"/>
      <c r="R10" s="49"/>
      <c r="S10" s="49"/>
      <c r="T10" s="177"/>
      <c r="U10" s="49"/>
    </row>
    <row r="11" spans="2:21" s="106" customFormat="1" ht="15.75">
      <c r="B11" s="104" t="s">
        <v>95</v>
      </c>
      <c r="C11" s="80"/>
      <c r="J11" s="78"/>
      <c r="K11" s="78"/>
      <c r="L11" s="78"/>
      <c r="M11" s="49"/>
      <c r="N11" s="49"/>
      <c r="O11" s="49"/>
      <c r="P11" s="49"/>
      <c r="Q11" s="49"/>
      <c r="R11" s="49"/>
      <c r="S11" s="49"/>
      <c r="T11" s="177"/>
      <c r="U11" s="49"/>
    </row>
    <row r="19" ht="2.25" customHeight="1"/>
  </sheetData>
  <sheetProtection/>
  <mergeCells count="9">
    <mergeCell ref="D4:E4"/>
    <mergeCell ref="F4:G4"/>
    <mergeCell ref="U4:V4"/>
    <mergeCell ref="H4:I4"/>
    <mergeCell ref="L4:M4"/>
    <mergeCell ref="N4:O4"/>
    <mergeCell ref="P4:Q4"/>
    <mergeCell ref="R4:S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8.7109375" style="0" customWidth="1"/>
    <col min="2" max="2" width="45.7109375" style="0" customWidth="1"/>
    <col min="3" max="3" width="16.7109375" style="0" customWidth="1"/>
    <col min="4" max="9" width="8.7109375" style="0" customWidth="1"/>
    <col min="10" max="17" width="8.7109375" style="49" customWidth="1"/>
    <col min="18" max="19" width="8.7109375" style="177" customWidth="1"/>
    <col min="20" max="20" width="8.7109375" style="0" customWidth="1"/>
    <col min="21" max="21" width="11.57421875" style="0" bestFit="1" customWidth="1"/>
  </cols>
  <sheetData>
    <row r="1" spans="1:21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22"/>
      <c r="K1" s="22"/>
      <c r="L1" s="22"/>
      <c r="M1" s="22"/>
      <c r="N1" s="22"/>
      <c r="O1" s="22"/>
      <c r="P1" s="22"/>
      <c r="Q1" s="22"/>
      <c r="R1" s="22"/>
      <c r="S1" s="22"/>
      <c r="T1" s="3"/>
      <c r="U1" s="3"/>
    </row>
    <row r="2" spans="1:21" ht="18">
      <c r="A2" s="1" t="s">
        <v>54</v>
      </c>
      <c r="B2" s="5"/>
      <c r="C2" s="5"/>
      <c r="D2" s="1"/>
      <c r="E2" s="1"/>
      <c r="F2" s="1"/>
      <c r="G2" s="1"/>
      <c r="H2" s="1"/>
      <c r="I2" s="1"/>
      <c r="J2" s="23"/>
      <c r="K2" s="23"/>
      <c r="L2" s="23"/>
      <c r="M2" s="23"/>
      <c r="N2" s="23"/>
      <c r="O2" s="23"/>
      <c r="P2" s="23"/>
      <c r="Q2" s="23"/>
      <c r="R2" s="23"/>
      <c r="S2" s="23"/>
      <c r="T2" s="1"/>
      <c r="U2" s="1"/>
    </row>
    <row r="3" spans="1:21" ht="18">
      <c r="A3" s="1"/>
      <c r="B3" s="5"/>
      <c r="C3" s="5"/>
      <c r="D3" s="1"/>
      <c r="E3" s="1"/>
      <c r="F3" s="1"/>
      <c r="G3" s="1"/>
      <c r="H3" s="1"/>
      <c r="I3" s="1"/>
      <c r="J3" s="23"/>
      <c r="K3" s="23"/>
      <c r="L3" s="23"/>
      <c r="M3" s="23"/>
      <c r="N3" s="23"/>
      <c r="O3" s="23"/>
      <c r="P3" s="23"/>
      <c r="Q3" s="23"/>
      <c r="R3" s="23"/>
      <c r="S3" s="23"/>
      <c r="T3" s="1"/>
      <c r="U3" s="1"/>
    </row>
    <row r="4" spans="2:21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243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668" t="s">
        <v>17</v>
      </c>
      <c r="U4" s="667"/>
    </row>
    <row r="5" spans="1:21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63" t="s">
        <v>5</v>
      </c>
      <c r="U5" s="57" t="s">
        <v>6</v>
      </c>
    </row>
    <row r="6" spans="1:21" s="34" customFormat="1" ht="15.75">
      <c r="A6" s="184">
        <v>1</v>
      </c>
      <c r="B6" s="44" t="s">
        <v>52</v>
      </c>
      <c r="C6" s="15" t="s">
        <v>35</v>
      </c>
      <c r="D6" s="416">
        <v>8</v>
      </c>
      <c r="E6" s="138">
        <v>6</v>
      </c>
      <c r="F6" s="328">
        <v>11</v>
      </c>
      <c r="G6" s="328">
        <v>12</v>
      </c>
      <c r="H6" s="552"/>
      <c r="I6" s="569"/>
      <c r="J6" s="416">
        <v>22.5</v>
      </c>
      <c r="K6" s="416">
        <v>23</v>
      </c>
      <c r="L6" s="343">
        <v>9</v>
      </c>
      <c r="M6" s="600">
        <v>1</v>
      </c>
      <c r="N6" s="343">
        <v>6</v>
      </c>
      <c r="O6" s="343">
        <v>7</v>
      </c>
      <c r="P6" s="343">
        <v>9</v>
      </c>
      <c r="Q6" s="343">
        <v>4</v>
      </c>
      <c r="R6" s="343">
        <v>12</v>
      </c>
      <c r="S6" s="343">
        <v>12</v>
      </c>
      <c r="T6" s="228">
        <f aca="true" t="shared" si="0" ref="T6:T23">SUM(D6:S6)</f>
        <v>142.5</v>
      </c>
      <c r="U6" s="213">
        <f>SUM(D6:S6)</f>
        <v>142.5</v>
      </c>
    </row>
    <row r="7" spans="1:21" s="34" customFormat="1" ht="15.75">
      <c r="A7" s="184">
        <f>(1+A6)</f>
        <v>2</v>
      </c>
      <c r="B7" s="124" t="s">
        <v>93</v>
      </c>
      <c r="C7" s="15" t="s">
        <v>82</v>
      </c>
      <c r="D7" s="229"/>
      <c r="E7" s="230"/>
      <c r="F7" s="416"/>
      <c r="G7" s="568"/>
      <c r="H7" s="530"/>
      <c r="I7" s="603"/>
      <c r="J7" s="416">
        <v>10</v>
      </c>
      <c r="K7" s="416">
        <v>23</v>
      </c>
      <c r="L7" s="324">
        <v>6</v>
      </c>
      <c r="M7" s="324">
        <v>7</v>
      </c>
      <c r="N7" s="236"/>
      <c r="O7" s="235"/>
      <c r="P7" s="385">
        <v>6</v>
      </c>
      <c r="Q7" s="324">
        <v>6</v>
      </c>
      <c r="R7" s="324"/>
      <c r="S7" s="324"/>
      <c r="T7" s="228">
        <f t="shared" si="0"/>
        <v>58</v>
      </c>
      <c r="U7" s="213">
        <f aca="true" t="shared" si="1" ref="U7:U23">SUM(D7:S7)</f>
        <v>58</v>
      </c>
    </row>
    <row r="8" spans="1:21" s="34" customFormat="1" ht="15.75">
      <c r="A8" s="184">
        <f>(1+A7)</f>
        <v>3</v>
      </c>
      <c r="B8" s="53" t="s">
        <v>74</v>
      </c>
      <c r="C8" s="419" t="s">
        <v>210</v>
      </c>
      <c r="D8" s="135">
        <v>2</v>
      </c>
      <c r="E8" s="142">
        <v>4</v>
      </c>
      <c r="F8" s="416">
        <v>2</v>
      </c>
      <c r="G8" s="416">
        <v>2</v>
      </c>
      <c r="H8" s="416">
        <v>3</v>
      </c>
      <c r="I8" s="138">
        <v>4</v>
      </c>
      <c r="J8" s="392">
        <v>22.5</v>
      </c>
      <c r="K8" s="392">
        <v>7</v>
      </c>
      <c r="L8" s="324"/>
      <c r="M8" s="324"/>
      <c r="N8" s="324"/>
      <c r="O8" s="324">
        <v>1</v>
      </c>
      <c r="P8" s="324"/>
      <c r="Q8" s="324"/>
      <c r="R8" s="324"/>
      <c r="S8" s="324"/>
      <c r="T8" s="228">
        <f t="shared" si="0"/>
        <v>47.5</v>
      </c>
      <c r="U8" s="213">
        <f t="shared" si="1"/>
        <v>47.5</v>
      </c>
    </row>
    <row r="9" spans="1:21" s="34" customFormat="1" ht="15.75">
      <c r="A9" s="184">
        <f>(1+A8)</f>
        <v>4</v>
      </c>
      <c r="B9" s="391" t="s">
        <v>249</v>
      </c>
      <c r="C9" s="79" t="s">
        <v>88</v>
      </c>
      <c r="D9" s="32"/>
      <c r="E9" s="33"/>
      <c r="F9" s="32"/>
      <c r="G9" s="32"/>
      <c r="H9" s="32"/>
      <c r="I9" s="567"/>
      <c r="J9" s="320">
        <v>13</v>
      </c>
      <c r="K9" s="320">
        <v>12.66</v>
      </c>
      <c r="L9" s="90"/>
      <c r="M9" s="566"/>
      <c r="N9" s="324">
        <v>1</v>
      </c>
      <c r="O9" s="324">
        <v>4</v>
      </c>
      <c r="P9" s="385">
        <v>4</v>
      </c>
      <c r="Q9" s="324">
        <v>9</v>
      </c>
      <c r="R9" s="90"/>
      <c r="S9" s="90"/>
      <c r="T9" s="228">
        <f t="shared" si="0"/>
        <v>43.66</v>
      </c>
      <c r="U9" s="213">
        <f t="shared" si="1"/>
        <v>43.66</v>
      </c>
    </row>
    <row r="10" spans="1:21" s="34" customFormat="1" ht="15.75">
      <c r="A10" s="184">
        <v>2</v>
      </c>
      <c r="B10" s="112" t="s">
        <v>68</v>
      </c>
      <c r="C10" s="15" t="s">
        <v>49</v>
      </c>
      <c r="D10" s="237"/>
      <c r="E10" s="138"/>
      <c r="F10" s="392">
        <v>8</v>
      </c>
      <c r="G10" s="392">
        <v>9</v>
      </c>
      <c r="H10" s="392">
        <v>11</v>
      </c>
      <c r="I10" s="138">
        <v>11</v>
      </c>
      <c r="J10" s="237"/>
      <c r="K10" s="237"/>
      <c r="L10" s="324"/>
      <c r="M10" s="324"/>
      <c r="N10" s="324"/>
      <c r="O10" s="91"/>
      <c r="P10" s="561"/>
      <c r="Q10" s="561"/>
      <c r="R10" s="324"/>
      <c r="S10" s="324"/>
      <c r="T10" s="228">
        <f t="shared" si="0"/>
        <v>39</v>
      </c>
      <c r="U10" s="213">
        <f t="shared" si="1"/>
        <v>39</v>
      </c>
    </row>
    <row r="11" spans="1:21" s="34" customFormat="1" ht="15.75">
      <c r="A11" s="184">
        <f>(1+A10)</f>
        <v>3</v>
      </c>
      <c r="B11" s="393" t="s">
        <v>248</v>
      </c>
      <c r="C11" s="15" t="s">
        <v>36</v>
      </c>
      <c r="D11" s="392"/>
      <c r="E11" s="138"/>
      <c r="F11" s="328"/>
      <c r="G11" s="328"/>
      <c r="H11" s="328"/>
      <c r="I11" s="157"/>
      <c r="J11" s="392">
        <v>22.5</v>
      </c>
      <c r="K11" s="392">
        <v>12.66</v>
      </c>
      <c r="L11" s="343"/>
      <c r="M11" s="343"/>
      <c r="N11" s="343"/>
      <c r="O11" s="600"/>
      <c r="P11" s="563"/>
      <c r="Q11" s="564"/>
      <c r="R11" s="343"/>
      <c r="S11" s="343"/>
      <c r="T11" s="228">
        <f t="shared" si="0"/>
        <v>35.16</v>
      </c>
      <c r="U11" s="213">
        <f t="shared" si="1"/>
        <v>35.16</v>
      </c>
    </row>
    <row r="12" spans="1:21" s="34" customFormat="1" ht="15.75">
      <c r="A12" s="79">
        <v>1</v>
      </c>
      <c r="B12" s="58" t="s">
        <v>61</v>
      </c>
      <c r="C12" s="395" t="s">
        <v>50</v>
      </c>
      <c r="D12" s="135"/>
      <c r="E12" s="142">
        <v>1</v>
      </c>
      <c r="F12" s="416">
        <v>4</v>
      </c>
      <c r="G12" s="416">
        <v>4</v>
      </c>
      <c r="H12" s="416">
        <v>6</v>
      </c>
      <c r="I12" s="138">
        <v>6</v>
      </c>
      <c r="J12" s="237"/>
      <c r="K12" s="237"/>
      <c r="L12" s="324">
        <v>2</v>
      </c>
      <c r="M12" s="324">
        <v>4</v>
      </c>
      <c r="N12" s="324"/>
      <c r="O12" s="91"/>
      <c r="P12" s="561"/>
      <c r="Q12" s="561"/>
      <c r="R12" s="324"/>
      <c r="S12" s="324"/>
      <c r="T12" s="228">
        <f t="shared" si="0"/>
        <v>27</v>
      </c>
      <c r="U12" s="213">
        <f t="shared" si="1"/>
        <v>27</v>
      </c>
    </row>
    <row r="13" spans="1:21" s="34" customFormat="1" ht="15.75">
      <c r="A13" s="184">
        <f aca="true" t="shared" si="2" ref="A13:A22">(1+A12)</f>
        <v>2</v>
      </c>
      <c r="B13" s="186" t="s">
        <v>135</v>
      </c>
      <c r="C13" s="464" t="s">
        <v>92</v>
      </c>
      <c r="D13" s="166">
        <v>11</v>
      </c>
      <c r="E13" s="210">
        <v>2</v>
      </c>
      <c r="F13" s="166">
        <v>6</v>
      </c>
      <c r="G13" s="166">
        <v>5</v>
      </c>
      <c r="H13" s="166"/>
      <c r="I13" s="210"/>
      <c r="J13" s="166">
        <v>2</v>
      </c>
      <c r="K13" s="166"/>
      <c r="L13" s="234"/>
      <c r="M13" s="234"/>
      <c r="N13" s="234"/>
      <c r="O13" s="424"/>
      <c r="P13" s="565"/>
      <c r="Q13" s="565"/>
      <c r="R13" s="234"/>
      <c r="S13" s="234"/>
      <c r="T13" s="228">
        <f t="shared" si="0"/>
        <v>26</v>
      </c>
      <c r="U13" s="213">
        <f t="shared" si="1"/>
        <v>26</v>
      </c>
    </row>
    <row r="14" spans="1:21" s="34" customFormat="1" ht="15.75">
      <c r="A14" s="184">
        <f t="shared" si="2"/>
        <v>3</v>
      </c>
      <c r="B14" s="59" t="s">
        <v>81</v>
      </c>
      <c r="C14" s="15" t="s">
        <v>82</v>
      </c>
      <c r="D14" s="416"/>
      <c r="E14" s="138"/>
      <c r="F14" s="416"/>
      <c r="G14" s="416"/>
      <c r="H14" s="416">
        <v>1</v>
      </c>
      <c r="I14" s="138">
        <v>2</v>
      </c>
      <c r="J14" s="416">
        <v>13</v>
      </c>
      <c r="K14" s="416">
        <v>7</v>
      </c>
      <c r="L14" s="324"/>
      <c r="M14" s="324"/>
      <c r="N14" s="324"/>
      <c r="O14" s="91"/>
      <c r="P14" s="563"/>
      <c r="Q14" s="561"/>
      <c r="R14" s="324"/>
      <c r="S14" s="324"/>
      <c r="T14" s="228">
        <f t="shared" si="0"/>
        <v>23</v>
      </c>
      <c r="U14" s="213">
        <f t="shared" si="1"/>
        <v>23</v>
      </c>
    </row>
    <row r="15" spans="1:21" s="34" customFormat="1" ht="15.75">
      <c r="A15" s="184">
        <f t="shared" si="2"/>
        <v>4</v>
      </c>
      <c r="B15" s="162" t="s">
        <v>71</v>
      </c>
      <c r="C15" s="464" t="s">
        <v>87</v>
      </c>
      <c r="D15" s="392"/>
      <c r="E15" s="138"/>
      <c r="F15" s="392"/>
      <c r="G15" s="392"/>
      <c r="H15" s="392">
        <v>8</v>
      </c>
      <c r="I15" s="138">
        <v>8</v>
      </c>
      <c r="J15" s="392"/>
      <c r="K15" s="392"/>
      <c r="L15" s="324"/>
      <c r="M15" s="324"/>
      <c r="N15" s="324"/>
      <c r="O15" s="91"/>
      <c r="P15" s="561"/>
      <c r="Q15" s="561"/>
      <c r="R15" s="324"/>
      <c r="S15" s="324"/>
      <c r="T15" s="228">
        <f t="shared" si="0"/>
        <v>16</v>
      </c>
      <c r="U15" s="213">
        <f t="shared" si="1"/>
        <v>16</v>
      </c>
    </row>
    <row r="16" spans="1:21" s="34" customFormat="1" ht="15.75">
      <c r="A16" s="184">
        <f t="shared" si="2"/>
        <v>5</v>
      </c>
      <c r="B16" s="281" t="s">
        <v>124</v>
      </c>
      <c r="C16" s="282" t="s">
        <v>106</v>
      </c>
      <c r="D16" s="416">
        <v>3</v>
      </c>
      <c r="E16" s="138">
        <v>11</v>
      </c>
      <c r="F16" s="328"/>
      <c r="G16" s="328"/>
      <c r="H16" s="328"/>
      <c r="I16" s="157"/>
      <c r="J16" s="328"/>
      <c r="K16" s="328"/>
      <c r="L16" s="343"/>
      <c r="M16" s="343"/>
      <c r="N16" s="343"/>
      <c r="O16" s="600"/>
      <c r="P16" s="563"/>
      <c r="Q16" s="564"/>
      <c r="R16" s="343"/>
      <c r="S16" s="343"/>
      <c r="T16" s="228">
        <f t="shared" si="0"/>
        <v>14</v>
      </c>
      <c r="U16" s="213">
        <f t="shared" si="1"/>
        <v>14</v>
      </c>
    </row>
    <row r="17" spans="1:21" s="34" customFormat="1" ht="15.75">
      <c r="A17" s="184">
        <f t="shared" si="2"/>
        <v>6</v>
      </c>
      <c r="B17" s="283" t="s">
        <v>76</v>
      </c>
      <c r="C17" s="15" t="s">
        <v>82</v>
      </c>
      <c r="D17" s="320">
        <v>4</v>
      </c>
      <c r="E17" s="138">
        <v>8</v>
      </c>
      <c r="F17" s="416"/>
      <c r="G17" s="416"/>
      <c r="H17" s="416"/>
      <c r="I17" s="138"/>
      <c r="J17" s="416"/>
      <c r="K17" s="416"/>
      <c r="L17" s="324"/>
      <c r="M17" s="324"/>
      <c r="N17" s="324"/>
      <c r="O17" s="91"/>
      <c r="P17" s="561"/>
      <c r="Q17" s="564"/>
      <c r="R17" s="324"/>
      <c r="S17" s="324"/>
      <c r="T17" s="228">
        <f t="shared" si="0"/>
        <v>12</v>
      </c>
      <c r="U17" s="213">
        <f t="shared" si="1"/>
        <v>12</v>
      </c>
    </row>
    <row r="18" spans="1:21" s="34" customFormat="1" ht="15.75">
      <c r="A18" s="184">
        <f t="shared" si="2"/>
        <v>7</v>
      </c>
      <c r="B18" s="283" t="s">
        <v>152</v>
      </c>
      <c r="C18" s="16" t="s">
        <v>36</v>
      </c>
      <c r="D18" s="237">
        <v>1</v>
      </c>
      <c r="E18" s="138">
        <v>3</v>
      </c>
      <c r="F18" s="416">
        <v>3</v>
      </c>
      <c r="G18" s="416">
        <v>3</v>
      </c>
      <c r="H18" s="416"/>
      <c r="I18" s="138"/>
      <c r="J18" s="416"/>
      <c r="K18" s="416"/>
      <c r="L18" s="324"/>
      <c r="M18" s="324"/>
      <c r="N18" s="324"/>
      <c r="O18" s="91"/>
      <c r="P18" s="561"/>
      <c r="Q18" s="561"/>
      <c r="R18" s="324"/>
      <c r="S18" s="324"/>
      <c r="T18" s="228">
        <f t="shared" si="0"/>
        <v>10</v>
      </c>
      <c r="U18" s="213">
        <f t="shared" si="1"/>
        <v>10</v>
      </c>
    </row>
    <row r="19" spans="1:21" s="34" customFormat="1" ht="15.75">
      <c r="A19" s="184">
        <f t="shared" si="2"/>
        <v>8</v>
      </c>
      <c r="B19" s="112" t="s">
        <v>133</v>
      </c>
      <c r="C19" s="16" t="s">
        <v>36</v>
      </c>
      <c r="D19" s="135"/>
      <c r="E19" s="142"/>
      <c r="F19" s="392"/>
      <c r="G19" s="392"/>
      <c r="H19" s="392"/>
      <c r="I19" s="138"/>
      <c r="J19" s="392">
        <v>8</v>
      </c>
      <c r="K19" s="392"/>
      <c r="L19" s="324"/>
      <c r="M19" s="324"/>
      <c r="N19" s="324"/>
      <c r="O19" s="91"/>
      <c r="P19" s="561"/>
      <c r="Q19" s="561"/>
      <c r="R19" s="324"/>
      <c r="S19" s="324"/>
      <c r="T19" s="228">
        <f t="shared" si="0"/>
        <v>8</v>
      </c>
      <c r="U19" s="213">
        <f t="shared" si="1"/>
        <v>8</v>
      </c>
    </row>
    <row r="20" spans="1:21" s="34" customFormat="1" ht="15.75">
      <c r="A20" s="184">
        <f t="shared" si="2"/>
        <v>9</v>
      </c>
      <c r="B20" s="453" t="s">
        <v>192</v>
      </c>
      <c r="C20" s="16" t="s">
        <v>88</v>
      </c>
      <c r="D20" s="416"/>
      <c r="E20" s="416"/>
      <c r="F20" s="416"/>
      <c r="G20" s="416">
        <v>7</v>
      </c>
      <c r="H20" s="416"/>
      <c r="I20" s="416"/>
      <c r="J20" s="416"/>
      <c r="K20" s="416"/>
      <c r="L20" s="416"/>
      <c r="M20" s="416"/>
      <c r="N20" s="416"/>
      <c r="O20" s="390"/>
      <c r="P20" s="568"/>
      <c r="Q20" s="568"/>
      <c r="R20" s="416"/>
      <c r="S20" s="416"/>
      <c r="T20" s="620">
        <f t="shared" si="0"/>
        <v>7</v>
      </c>
      <c r="U20" s="213">
        <f t="shared" si="1"/>
        <v>7</v>
      </c>
    </row>
    <row r="21" spans="1:21" s="34" customFormat="1" ht="15.75">
      <c r="A21" s="184">
        <f t="shared" si="2"/>
        <v>10</v>
      </c>
      <c r="B21" s="304" t="s">
        <v>120</v>
      </c>
      <c r="C21" s="310" t="s">
        <v>121</v>
      </c>
      <c r="D21" s="416"/>
      <c r="E21" s="416"/>
      <c r="F21" s="328"/>
      <c r="G21" s="328"/>
      <c r="H21" s="328">
        <v>2</v>
      </c>
      <c r="I21" s="328">
        <v>3</v>
      </c>
      <c r="J21" s="328"/>
      <c r="K21" s="328"/>
      <c r="L21" s="328"/>
      <c r="M21" s="328"/>
      <c r="N21" s="328"/>
      <c r="O21" s="588"/>
      <c r="P21" s="552"/>
      <c r="Q21" s="621"/>
      <c r="R21" s="328"/>
      <c r="S21" s="328"/>
      <c r="T21" s="620">
        <f t="shared" si="0"/>
        <v>5</v>
      </c>
      <c r="U21" s="213">
        <f t="shared" si="1"/>
        <v>5</v>
      </c>
    </row>
    <row r="22" spans="1:21" s="34" customFormat="1" ht="15.75">
      <c r="A22" s="184">
        <f t="shared" si="2"/>
        <v>11</v>
      </c>
      <c r="B22" s="185" t="s">
        <v>222</v>
      </c>
      <c r="C22" s="16" t="s">
        <v>121</v>
      </c>
      <c r="D22" s="416"/>
      <c r="E22" s="416"/>
      <c r="F22" s="416"/>
      <c r="G22" s="416"/>
      <c r="H22" s="416">
        <v>4</v>
      </c>
      <c r="I22" s="416">
        <v>1</v>
      </c>
      <c r="J22" s="416"/>
      <c r="K22" s="416"/>
      <c r="L22" s="416"/>
      <c r="M22" s="416"/>
      <c r="N22" s="416"/>
      <c r="O22" s="390"/>
      <c r="P22" s="568"/>
      <c r="Q22" s="568"/>
      <c r="R22" s="416"/>
      <c r="S22" s="416"/>
      <c r="T22" s="620">
        <f t="shared" si="0"/>
        <v>5</v>
      </c>
      <c r="U22" s="213">
        <f t="shared" si="1"/>
        <v>5</v>
      </c>
    </row>
    <row r="23" spans="1:21" s="122" customFormat="1" ht="15">
      <c r="A23" s="419">
        <v>12</v>
      </c>
      <c r="B23" s="124" t="s">
        <v>78</v>
      </c>
      <c r="C23" s="15" t="s">
        <v>48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622"/>
      <c r="O23" s="200"/>
      <c r="P23" s="623"/>
      <c r="Q23" s="547"/>
      <c r="R23" s="419">
        <v>2</v>
      </c>
      <c r="S23" s="419">
        <v>2</v>
      </c>
      <c r="T23" s="620">
        <f t="shared" si="0"/>
        <v>4</v>
      </c>
      <c r="U23" s="213">
        <f t="shared" si="1"/>
        <v>4</v>
      </c>
    </row>
    <row r="24" spans="1:20" s="111" customFormat="1" ht="15.75">
      <c r="A24" s="126"/>
      <c r="B24" s="104" t="s">
        <v>289</v>
      </c>
      <c r="J24" s="78"/>
      <c r="K24" s="78"/>
      <c r="L24" s="78"/>
      <c r="M24" s="49"/>
      <c r="N24" s="121"/>
      <c r="O24" s="202"/>
      <c r="P24" s="116"/>
      <c r="Q24" s="116"/>
      <c r="R24" s="177"/>
      <c r="S24" s="177"/>
      <c r="T24" s="49"/>
    </row>
    <row r="25" spans="2:20" s="111" customFormat="1" ht="15.75">
      <c r="B25" s="104" t="s">
        <v>95</v>
      </c>
      <c r="C25" s="80"/>
      <c r="J25" s="78"/>
      <c r="K25" s="78"/>
      <c r="L25" s="78"/>
      <c r="M25" s="49"/>
      <c r="N25" s="121"/>
      <c r="O25" s="202"/>
      <c r="P25" s="116"/>
      <c r="Q25" s="116"/>
      <c r="R25" s="177"/>
      <c r="S25" s="177"/>
      <c r="T25" s="49"/>
    </row>
    <row r="26" spans="14:17" ht="15">
      <c r="N26" s="123"/>
      <c r="O26" s="202"/>
      <c r="P26" s="116"/>
      <c r="Q26" s="116"/>
    </row>
    <row r="27" spans="14:17" ht="15">
      <c r="N27" s="123"/>
      <c r="O27" s="203"/>
      <c r="P27" s="116"/>
      <c r="Q27" s="116"/>
    </row>
    <row r="28" spans="14:17" ht="15">
      <c r="N28" s="121"/>
      <c r="O28" s="202"/>
      <c r="P28" s="116"/>
      <c r="Q28" s="116"/>
    </row>
    <row r="29" spans="16:17" ht="15">
      <c r="P29" s="202"/>
      <c r="Q29" s="116"/>
    </row>
    <row r="30" spans="16:17" ht="15">
      <c r="P30" s="203"/>
      <c r="Q30" s="116"/>
    </row>
  </sheetData>
  <sheetProtection/>
  <mergeCells count="9">
    <mergeCell ref="D4:E4"/>
    <mergeCell ref="F4:G4"/>
    <mergeCell ref="T4:U4"/>
    <mergeCell ref="H4:I4"/>
    <mergeCell ref="L4:M4"/>
    <mergeCell ref="N4:O4"/>
    <mergeCell ref="P4:Q4"/>
    <mergeCell ref="R4:S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17.00390625" style="122" bestFit="1" customWidth="1"/>
    <col min="21" max="21" width="12.00390625" style="0" bestFit="1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16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232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55" t="s">
        <v>6</v>
      </c>
    </row>
    <row r="6" spans="1:22" s="34" customFormat="1" ht="15.75">
      <c r="A6" s="266">
        <v>1</v>
      </c>
      <c r="B6" s="45" t="s">
        <v>42</v>
      </c>
      <c r="C6" s="15" t="s">
        <v>35</v>
      </c>
      <c r="D6" s="135">
        <v>8</v>
      </c>
      <c r="E6" s="142">
        <v>8</v>
      </c>
      <c r="F6" s="135">
        <v>8</v>
      </c>
      <c r="G6" s="538">
        <v>2</v>
      </c>
      <c r="H6" s="135">
        <v>12</v>
      </c>
      <c r="I6" s="135">
        <v>8</v>
      </c>
      <c r="J6" s="144">
        <v>12</v>
      </c>
      <c r="K6" s="144">
        <v>7</v>
      </c>
      <c r="L6" s="144">
        <v>9</v>
      </c>
      <c r="M6" s="562">
        <v>4</v>
      </c>
      <c r="N6" s="144">
        <v>8</v>
      </c>
      <c r="O6" s="604">
        <v>7</v>
      </c>
      <c r="P6" s="144">
        <v>8</v>
      </c>
      <c r="Q6" s="144">
        <v>8</v>
      </c>
      <c r="R6" s="144">
        <v>12</v>
      </c>
      <c r="S6" s="144">
        <v>10</v>
      </c>
      <c r="T6" s="144">
        <v>5</v>
      </c>
      <c r="U6" s="214">
        <f aca="true" t="shared" si="0" ref="U6:U15">SUM(D6:T6)</f>
        <v>136</v>
      </c>
      <c r="V6" s="215">
        <f>SUM(D6:T6)-2-4</f>
        <v>130</v>
      </c>
    </row>
    <row r="7" spans="1:22" s="34" customFormat="1" ht="15">
      <c r="A7" s="266">
        <v>2</v>
      </c>
      <c r="B7" s="301" t="s">
        <v>72</v>
      </c>
      <c r="C7" s="15" t="s">
        <v>35</v>
      </c>
      <c r="D7" s="135">
        <v>3</v>
      </c>
      <c r="E7" s="142">
        <v>3</v>
      </c>
      <c r="F7" s="538"/>
      <c r="G7" s="135">
        <v>4</v>
      </c>
      <c r="H7" s="135">
        <v>5</v>
      </c>
      <c r="I7" s="135">
        <v>11</v>
      </c>
      <c r="J7" s="144">
        <v>2</v>
      </c>
      <c r="K7" s="144">
        <v>7</v>
      </c>
      <c r="L7" s="562">
        <v>2</v>
      </c>
      <c r="M7" s="144">
        <v>9</v>
      </c>
      <c r="N7" s="144">
        <v>5</v>
      </c>
      <c r="O7" s="144">
        <v>10</v>
      </c>
      <c r="P7" s="144">
        <v>5</v>
      </c>
      <c r="Q7" s="604">
        <v>3</v>
      </c>
      <c r="R7" s="144"/>
      <c r="S7" s="144"/>
      <c r="T7" s="144">
        <v>5</v>
      </c>
      <c r="U7" s="214">
        <f t="shared" si="0"/>
        <v>74</v>
      </c>
      <c r="V7" s="215">
        <f>SUM(D7:T7)-2</f>
        <v>72</v>
      </c>
    </row>
    <row r="8" spans="1:22" s="34" customFormat="1" ht="15">
      <c r="A8" s="267">
        <v>3</v>
      </c>
      <c r="B8" s="301" t="s">
        <v>37</v>
      </c>
      <c r="C8" s="16" t="s">
        <v>36</v>
      </c>
      <c r="D8" s="135">
        <v>1</v>
      </c>
      <c r="E8" s="142">
        <v>1</v>
      </c>
      <c r="F8" s="135">
        <v>5</v>
      </c>
      <c r="G8" s="135">
        <v>9</v>
      </c>
      <c r="H8" s="135">
        <v>3</v>
      </c>
      <c r="I8" s="135">
        <v>2</v>
      </c>
      <c r="J8" s="144"/>
      <c r="K8" s="144"/>
      <c r="L8" s="144"/>
      <c r="M8" s="144"/>
      <c r="N8" s="562"/>
      <c r="O8" s="562"/>
      <c r="P8" s="604"/>
      <c r="Q8" s="144"/>
      <c r="R8" s="144">
        <v>2</v>
      </c>
      <c r="S8" s="144"/>
      <c r="T8" s="144"/>
      <c r="U8" s="214">
        <f t="shared" si="0"/>
        <v>23</v>
      </c>
      <c r="V8" s="215">
        <f aca="true" t="shared" si="1" ref="V8:V15">SUM(D8:T8)</f>
        <v>23</v>
      </c>
    </row>
    <row r="9" spans="1:22" s="34" customFormat="1" ht="15">
      <c r="A9" s="220">
        <v>4</v>
      </c>
      <c r="B9" s="185" t="s">
        <v>216</v>
      </c>
      <c r="C9" s="357" t="s">
        <v>34</v>
      </c>
      <c r="D9" s="96"/>
      <c r="E9" s="145"/>
      <c r="F9" s="96"/>
      <c r="G9" s="96"/>
      <c r="H9" s="139">
        <v>7</v>
      </c>
      <c r="I9" s="139">
        <v>6</v>
      </c>
      <c r="J9" s="139"/>
      <c r="K9" s="139"/>
      <c r="L9" s="139">
        <v>4</v>
      </c>
      <c r="M9" s="139">
        <v>2</v>
      </c>
      <c r="N9" s="537"/>
      <c r="O9" s="537"/>
      <c r="P9" s="102"/>
      <c r="Q9" s="139"/>
      <c r="R9" s="139"/>
      <c r="S9" s="139"/>
      <c r="T9" s="102"/>
      <c r="U9" s="214">
        <f t="shared" si="0"/>
        <v>19</v>
      </c>
      <c r="V9" s="215">
        <f t="shared" si="1"/>
        <v>19</v>
      </c>
    </row>
    <row r="10" spans="1:22" s="34" customFormat="1" ht="15">
      <c r="A10" s="220">
        <v>5</v>
      </c>
      <c r="B10" s="323" t="s">
        <v>189</v>
      </c>
      <c r="C10" s="269" t="s">
        <v>148</v>
      </c>
      <c r="D10" s="137"/>
      <c r="E10" s="147"/>
      <c r="F10" s="135">
        <v>3</v>
      </c>
      <c r="G10" s="135">
        <v>6</v>
      </c>
      <c r="H10" s="137"/>
      <c r="I10" s="137"/>
      <c r="J10" s="144"/>
      <c r="K10" s="144"/>
      <c r="L10" s="144"/>
      <c r="M10" s="562"/>
      <c r="N10" s="562"/>
      <c r="O10" s="604"/>
      <c r="P10" s="144"/>
      <c r="Q10" s="144"/>
      <c r="R10" s="144"/>
      <c r="S10" s="144"/>
      <c r="T10" s="144"/>
      <c r="U10" s="214">
        <f t="shared" si="0"/>
        <v>9</v>
      </c>
      <c r="V10" s="215">
        <f t="shared" si="1"/>
        <v>9</v>
      </c>
    </row>
    <row r="11" spans="1:22" s="34" customFormat="1" ht="15">
      <c r="A11" s="220">
        <v>6</v>
      </c>
      <c r="B11" s="323" t="s">
        <v>29</v>
      </c>
      <c r="C11" s="269" t="s">
        <v>190</v>
      </c>
      <c r="D11" s="135"/>
      <c r="E11" s="142"/>
      <c r="F11" s="135">
        <v>1</v>
      </c>
      <c r="G11" s="135">
        <v>1</v>
      </c>
      <c r="H11" s="135">
        <v>1</v>
      </c>
      <c r="I11" s="135">
        <v>3</v>
      </c>
      <c r="J11" s="144"/>
      <c r="K11" s="144"/>
      <c r="L11" s="144"/>
      <c r="M11" s="562"/>
      <c r="N11" s="562"/>
      <c r="O11" s="604"/>
      <c r="P11" s="144">
        <v>1</v>
      </c>
      <c r="Q11" s="144">
        <v>1</v>
      </c>
      <c r="R11" s="144"/>
      <c r="S11" s="144"/>
      <c r="T11" s="144"/>
      <c r="U11" s="214">
        <f t="shared" si="0"/>
        <v>8</v>
      </c>
      <c r="V11" s="215">
        <f t="shared" si="1"/>
        <v>8</v>
      </c>
    </row>
    <row r="12" spans="1:22" s="34" customFormat="1" ht="15">
      <c r="A12" s="220">
        <v>7</v>
      </c>
      <c r="B12" s="275" t="s">
        <v>80</v>
      </c>
      <c r="C12" s="358" t="s">
        <v>92</v>
      </c>
      <c r="D12" s="200"/>
      <c r="E12" s="432"/>
      <c r="F12" s="200"/>
      <c r="G12" s="200"/>
      <c r="H12" s="200"/>
      <c r="I12" s="200"/>
      <c r="J12" s="200"/>
      <c r="K12" s="200"/>
      <c r="L12" s="200"/>
      <c r="M12" s="547"/>
      <c r="N12" s="547"/>
      <c r="O12" s="596"/>
      <c r="P12" s="200"/>
      <c r="Q12" s="200"/>
      <c r="R12" s="200"/>
      <c r="S12" s="200"/>
      <c r="T12" s="406">
        <v>5</v>
      </c>
      <c r="U12" s="214">
        <f t="shared" si="0"/>
        <v>5</v>
      </c>
      <c r="V12" s="215">
        <f t="shared" si="1"/>
        <v>5</v>
      </c>
    </row>
    <row r="13" spans="1:22" s="34" customFormat="1" ht="15">
      <c r="A13" s="266">
        <v>8</v>
      </c>
      <c r="B13" s="185" t="s">
        <v>213</v>
      </c>
      <c r="C13" s="418" t="s">
        <v>7</v>
      </c>
      <c r="D13" s="135"/>
      <c r="E13" s="135"/>
      <c r="F13" s="135"/>
      <c r="G13" s="135"/>
      <c r="H13" s="166">
        <v>4</v>
      </c>
      <c r="I13" s="166"/>
      <c r="J13" s="144"/>
      <c r="K13" s="144"/>
      <c r="L13" s="144"/>
      <c r="M13" s="144"/>
      <c r="N13" s="562"/>
      <c r="O13" s="604"/>
      <c r="P13" s="562"/>
      <c r="Q13" s="144"/>
      <c r="R13" s="144"/>
      <c r="S13" s="144"/>
      <c r="T13" s="144"/>
      <c r="U13" s="214">
        <f t="shared" si="0"/>
        <v>4</v>
      </c>
      <c r="V13" s="215">
        <f t="shared" si="1"/>
        <v>4</v>
      </c>
    </row>
    <row r="14" spans="1:22" ht="15">
      <c r="A14" s="470">
        <v>9</v>
      </c>
      <c r="B14" s="301" t="s">
        <v>90</v>
      </c>
      <c r="C14" s="358" t="s">
        <v>100</v>
      </c>
      <c r="D14" s="135"/>
      <c r="E14" s="135"/>
      <c r="F14" s="135"/>
      <c r="G14" s="135"/>
      <c r="H14" s="135">
        <v>2</v>
      </c>
      <c r="I14" s="135">
        <v>1</v>
      </c>
      <c r="J14" s="144"/>
      <c r="K14" s="144"/>
      <c r="L14" s="144"/>
      <c r="M14" s="144"/>
      <c r="N14" s="562"/>
      <c r="O14" s="604"/>
      <c r="P14" s="562"/>
      <c r="Q14" s="144"/>
      <c r="R14" s="144"/>
      <c r="S14" s="144"/>
      <c r="T14" s="144"/>
      <c r="U14" s="214">
        <f t="shared" si="0"/>
        <v>3</v>
      </c>
      <c r="V14" s="215">
        <f t="shared" si="1"/>
        <v>3</v>
      </c>
    </row>
    <row r="15" spans="1:22" s="467" customFormat="1" ht="15">
      <c r="A15" s="470">
        <v>10</v>
      </c>
      <c r="B15" s="472" t="s">
        <v>273</v>
      </c>
      <c r="C15" s="464" t="s">
        <v>109</v>
      </c>
      <c r="D15" s="135"/>
      <c r="E15" s="135"/>
      <c r="F15" s="135"/>
      <c r="G15" s="135"/>
      <c r="H15" s="135"/>
      <c r="I15" s="135"/>
      <c r="J15" s="144"/>
      <c r="K15" s="144"/>
      <c r="L15" s="144"/>
      <c r="M15" s="144"/>
      <c r="N15" s="562"/>
      <c r="O15" s="144">
        <v>3</v>
      </c>
      <c r="P15" s="604"/>
      <c r="Q15" s="562"/>
      <c r="R15" s="144"/>
      <c r="S15" s="144"/>
      <c r="T15" s="144"/>
      <c r="U15" s="214">
        <f t="shared" si="0"/>
        <v>3</v>
      </c>
      <c r="V15" s="215">
        <f t="shared" si="1"/>
        <v>3</v>
      </c>
    </row>
    <row r="16" spans="1:22" s="467" customFormat="1" ht="15">
      <c r="A16" s="463"/>
      <c r="B16" s="471"/>
      <c r="C16" s="466"/>
      <c r="D16" s="456"/>
      <c r="E16" s="456"/>
      <c r="F16" s="456"/>
      <c r="G16" s="456"/>
      <c r="H16" s="456"/>
      <c r="I16" s="456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8"/>
      <c r="V16" s="459"/>
    </row>
    <row r="17" spans="1:21" s="106" customFormat="1" ht="15.75">
      <c r="A17" s="126"/>
      <c r="B17" s="104" t="s">
        <v>289</v>
      </c>
      <c r="J17" s="78"/>
      <c r="K17" s="78"/>
      <c r="L17" s="78"/>
      <c r="M17" s="49"/>
      <c r="N17" s="49"/>
      <c r="O17" s="49"/>
      <c r="P17" s="49"/>
      <c r="Q17" s="49"/>
      <c r="R17" s="177"/>
      <c r="S17" s="177"/>
      <c r="T17" s="49"/>
      <c r="U17" s="49"/>
    </row>
    <row r="18" spans="1:21" s="106" customFormat="1" ht="15.75">
      <c r="A18"/>
      <c r="B18" s="104" t="s">
        <v>95</v>
      </c>
      <c r="C18" s="80"/>
      <c r="J18" s="78"/>
      <c r="K18" s="78"/>
      <c r="L18" s="78"/>
      <c r="M18" s="49"/>
      <c r="N18" s="49"/>
      <c r="O18" s="49"/>
      <c r="P18" s="49"/>
      <c r="Q18" s="49"/>
      <c r="R18" s="177"/>
      <c r="S18" s="177"/>
      <c r="T18" s="49"/>
      <c r="U18" s="49"/>
    </row>
  </sheetData>
  <sheetProtection/>
  <mergeCells count="9">
    <mergeCell ref="R4:S4"/>
    <mergeCell ref="J4:K4"/>
    <mergeCell ref="D4:E4"/>
    <mergeCell ref="F4:G4"/>
    <mergeCell ref="U4:V4"/>
    <mergeCell ref="H4:I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7.00390625" style="0" customWidth="1"/>
    <col min="3" max="3" width="16.7109375" style="0" customWidth="1"/>
    <col min="4" max="9" width="8.7109375" style="0" customWidth="1"/>
    <col min="10" max="19" width="8.7109375" style="49" customWidth="1"/>
    <col min="20" max="20" width="17.00390625" style="49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"/>
      <c r="V1" s="3"/>
    </row>
    <row r="2" spans="1:22" ht="18">
      <c r="A2" s="1" t="s">
        <v>18</v>
      </c>
      <c r="B2" s="5"/>
      <c r="C2" s="5"/>
      <c r="D2" s="1"/>
      <c r="E2" s="1"/>
      <c r="F2" s="1"/>
      <c r="G2" s="1"/>
      <c r="H2" s="1"/>
      <c r="I2" s="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243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8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63" t="s">
        <v>5</v>
      </c>
      <c r="V5" s="57" t="s">
        <v>6</v>
      </c>
    </row>
    <row r="6" spans="1:22" s="34" customFormat="1" ht="15.75">
      <c r="A6" s="208">
        <v>1</v>
      </c>
      <c r="B6" s="44" t="s">
        <v>53</v>
      </c>
      <c r="C6" s="16" t="s">
        <v>39</v>
      </c>
      <c r="D6" s="389"/>
      <c r="E6" s="138"/>
      <c r="F6" s="389">
        <v>6</v>
      </c>
      <c r="G6" s="389"/>
      <c r="H6" s="389"/>
      <c r="I6" s="138"/>
      <c r="J6" s="389">
        <v>12</v>
      </c>
      <c r="K6" s="389">
        <v>12</v>
      </c>
      <c r="L6" s="324"/>
      <c r="M6" s="324"/>
      <c r="N6" s="324"/>
      <c r="O6" s="561"/>
      <c r="P6" s="561"/>
      <c r="Q6" s="91"/>
      <c r="R6" s="324"/>
      <c r="S6" s="324"/>
      <c r="T6" s="92">
        <v>5</v>
      </c>
      <c r="U6" s="431">
        <f>SUM(D6:T6)</f>
        <v>35</v>
      </c>
      <c r="V6" s="430">
        <f>SUM(D6:T6)</f>
        <v>35</v>
      </c>
    </row>
    <row r="7" spans="1:22" s="34" customFormat="1" ht="15.75">
      <c r="A7" s="218">
        <v>2</v>
      </c>
      <c r="B7" s="275" t="s">
        <v>80</v>
      </c>
      <c r="C7" s="358" t="s">
        <v>92</v>
      </c>
      <c r="D7" s="237">
        <v>6</v>
      </c>
      <c r="E7" s="138">
        <v>1</v>
      </c>
      <c r="F7" s="237">
        <v>1</v>
      </c>
      <c r="G7" s="237">
        <v>5</v>
      </c>
      <c r="H7" s="237">
        <v>5</v>
      </c>
      <c r="I7" s="138">
        <v>5</v>
      </c>
      <c r="J7" s="237">
        <v>2</v>
      </c>
      <c r="K7" s="237">
        <v>2</v>
      </c>
      <c r="L7" s="141"/>
      <c r="M7" s="141"/>
      <c r="N7" s="141"/>
      <c r="O7" s="561"/>
      <c r="P7" s="561"/>
      <c r="Q7" s="91"/>
      <c r="R7" s="141"/>
      <c r="S7" s="141"/>
      <c r="T7" s="92"/>
      <c r="U7" s="431">
        <f>SUM(D7:T7)</f>
        <v>27</v>
      </c>
      <c r="V7" s="430">
        <f>SUM(D7:T7)</f>
        <v>27</v>
      </c>
    </row>
    <row r="8" spans="1:22" s="34" customFormat="1" ht="15.75">
      <c r="A8" s="208">
        <v>3</v>
      </c>
      <c r="B8" s="162" t="s">
        <v>32</v>
      </c>
      <c r="C8" s="170" t="s">
        <v>92</v>
      </c>
      <c r="D8" s="139">
        <v>1</v>
      </c>
      <c r="E8" s="164">
        <v>6</v>
      </c>
      <c r="F8" s="139"/>
      <c r="G8" s="139"/>
      <c r="H8" s="139"/>
      <c r="I8" s="164"/>
      <c r="J8" s="139"/>
      <c r="K8" s="139"/>
      <c r="L8" s="146"/>
      <c r="M8" s="146"/>
      <c r="N8" s="146"/>
      <c r="O8" s="146"/>
      <c r="P8" s="146"/>
      <c r="Q8" s="146"/>
      <c r="R8" s="146"/>
      <c r="S8" s="146"/>
      <c r="T8" s="161"/>
      <c r="U8" s="431">
        <f>SUM(D8:T8)</f>
        <v>7</v>
      </c>
      <c r="V8" s="430">
        <f>SUM(D8:T8)</f>
        <v>7</v>
      </c>
    </row>
    <row r="10" spans="1:20" s="111" customFormat="1" ht="15.75">
      <c r="A10" s="126"/>
      <c r="B10" s="104" t="s">
        <v>289</v>
      </c>
      <c r="J10" s="78"/>
      <c r="K10" s="78"/>
      <c r="L10" s="78"/>
      <c r="M10" s="49"/>
      <c r="N10" s="49"/>
      <c r="O10" s="49"/>
      <c r="P10" s="49"/>
      <c r="Q10" s="49"/>
      <c r="R10" s="49"/>
      <c r="S10" s="49"/>
      <c r="T10" s="49"/>
    </row>
    <row r="11" spans="2:20" s="111" customFormat="1" ht="15.75">
      <c r="B11" s="104" t="s">
        <v>95</v>
      </c>
      <c r="C11" s="80"/>
      <c r="J11" s="78"/>
      <c r="K11" s="78"/>
      <c r="L11" s="78"/>
      <c r="M11" s="49"/>
      <c r="N11" s="49"/>
      <c r="O11" s="49"/>
      <c r="P11" s="49"/>
      <c r="Q11" s="49"/>
      <c r="R11" s="49"/>
      <c r="S11" s="49"/>
      <c r="T11" s="49"/>
    </row>
  </sheetData>
  <sheetProtection/>
  <mergeCells count="9">
    <mergeCell ref="D4:E4"/>
    <mergeCell ref="F4:G4"/>
    <mergeCell ref="U4:V4"/>
    <mergeCell ref="H4:I4"/>
    <mergeCell ref="L4:M4"/>
    <mergeCell ref="N4:O4"/>
    <mergeCell ref="P4:Q4"/>
    <mergeCell ref="R4:S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0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4.14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28" customWidth="1"/>
    <col min="20" max="21" width="8.7109375" style="129" customWidth="1"/>
    <col min="22" max="23" width="8.7109375" style="0" customWidth="1"/>
  </cols>
  <sheetData>
    <row r="1" spans="1:23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19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5">
      <c r="B3" s="6"/>
      <c r="C3" s="6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</row>
    <row r="4" spans="2:23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4" t="s">
        <v>263</v>
      </c>
      <c r="K4" s="665"/>
      <c r="L4" s="662" t="s">
        <v>232</v>
      </c>
      <c r="M4" s="663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653" t="s">
        <v>89</v>
      </c>
      <c r="U4" s="654"/>
      <c r="V4" s="666" t="s">
        <v>17</v>
      </c>
      <c r="W4" s="667"/>
    </row>
    <row r="5" spans="1:23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1" t="s">
        <v>5</v>
      </c>
      <c r="W5" s="110" t="s">
        <v>6</v>
      </c>
    </row>
    <row r="6" spans="1:23" ht="15.75">
      <c r="A6" s="184">
        <v>1</v>
      </c>
      <c r="B6" s="189" t="s">
        <v>97</v>
      </c>
      <c r="C6" s="190" t="s">
        <v>56</v>
      </c>
      <c r="D6" s="13">
        <v>5</v>
      </c>
      <c r="E6" s="13">
        <v>5</v>
      </c>
      <c r="F6" s="13">
        <v>5</v>
      </c>
      <c r="G6" s="13">
        <v>5</v>
      </c>
      <c r="H6" s="12"/>
      <c r="I6" s="12"/>
      <c r="J6" s="442">
        <v>5</v>
      </c>
      <c r="K6" s="442">
        <v>5</v>
      </c>
      <c r="L6" s="12">
        <v>10</v>
      </c>
      <c r="M6" s="137">
        <v>10</v>
      </c>
      <c r="N6" s="546"/>
      <c r="O6" s="546"/>
      <c r="P6" s="37"/>
      <c r="Q6" s="442">
        <v>5</v>
      </c>
      <c r="R6" s="12"/>
      <c r="S6" s="12"/>
      <c r="T6" s="12"/>
      <c r="U6" s="442">
        <v>18</v>
      </c>
      <c r="V6" s="134">
        <v>50</v>
      </c>
      <c r="W6" s="109">
        <v>50</v>
      </c>
    </row>
    <row r="7" spans="1:23" ht="19.5" customHeight="1">
      <c r="A7" s="30"/>
      <c r="B7" s="29"/>
      <c r="C7" s="31"/>
      <c r="D7" s="32"/>
      <c r="E7" s="32"/>
      <c r="F7" s="32"/>
      <c r="G7" s="32"/>
      <c r="H7" s="32"/>
      <c r="I7" s="32"/>
      <c r="J7" s="32"/>
      <c r="K7" s="32"/>
      <c r="L7" s="32"/>
      <c r="M7" s="96"/>
      <c r="N7" s="96"/>
      <c r="O7" s="96"/>
      <c r="P7" s="32"/>
      <c r="Q7" s="32"/>
      <c r="R7" s="32"/>
      <c r="S7" s="32"/>
      <c r="T7" s="32"/>
      <c r="U7" s="32"/>
      <c r="V7" s="30"/>
      <c r="W7" s="31"/>
    </row>
    <row r="9" spans="1:22" s="106" customFormat="1" ht="15.75">
      <c r="A9" s="126"/>
      <c r="B9" s="104" t="s">
        <v>289</v>
      </c>
      <c r="J9" s="78"/>
      <c r="K9" s="78"/>
      <c r="L9" s="78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2:22" s="106" customFormat="1" ht="15.75">
      <c r="B10" s="104" t="s">
        <v>95</v>
      </c>
      <c r="C10" s="80"/>
      <c r="J10" s="78"/>
      <c r="K10" s="78"/>
      <c r="L10" s="78"/>
      <c r="M10" s="49"/>
      <c r="N10" s="49"/>
      <c r="O10" s="49"/>
      <c r="P10" s="49"/>
      <c r="Q10" s="49"/>
      <c r="R10" s="49"/>
      <c r="S10" s="49"/>
      <c r="T10" s="49"/>
      <c r="U10" s="49"/>
      <c r="V10" s="49"/>
    </row>
  </sheetData>
  <sheetProtection/>
  <mergeCells count="10">
    <mergeCell ref="D4:E4"/>
    <mergeCell ref="F4:G4"/>
    <mergeCell ref="V4:W4"/>
    <mergeCell ref="H4:I4"/>
    <mergeCell ref="L4:M4"/>
    <mergeCell ref="N4:O4"/>
    <mergeCell ref="P4:Q4"/>
    <mergeCell ref="R4:S4"/>
    <mergeCell ref="T4:U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8.5742187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7.7109375" style="0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55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232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6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57" t="s">
        <v>6</v>
      </c>
    </row>
    <row r="6" spans="1:22" s="34" customFormat="1" ht="15.75">
      <c r="A6" s="181">
        <v>1</v>
      </c>
      <c r="B6" s="269" t="s">
        <v>103</v>
      </c>
      <c r="C6" s="273" t="s">
        <v>34</v>
      </c>
      <c r="D6" s="295">
        <v>6</v>
      </c>
      <c r="E6" s="209">
        <v>9</v>
      </c>
      <c r="F6" s="135">
        <v>2</v>
      </c>
      <c r="G6" s="135">
        <v>11</v>
      </c>
      <c r="H6" s="166">
        <v>2</v>
      </c>
      <c r="I6" s="554">
        <v>2</v>
      </c>
      <c r="J6" s="245">
        <v>14.5</v>
      </c>
      <c r="K6" s="245">
        <v>16.66</v>
      </c>
      <c r="L6" s="212">
        <v>2</v>
      </c>
      <c r="M6" s="166">
        <v>8</v>
      </c>
      <c r="N6" s="166">
        <v>5</v>
      </c>
      <c r="O6" s="166">
        <v>9</v>
      </c>
      <c r="P6" s="166">
        <v>5</v>
      </c>
      <c r="Q6" s="554">
        <v>1</v>
      </c>
      <c r="R6" s="166">
        <v>20</v>
      </c>
      <c r="S6" s="166">
        <v>22</v>
      </c>
      <c r="T6" s="166"/>
      <c r="U6" s="56">
        <f aca="true" t="shared" si="0" ref="U6:U18">SUM(D6:T6)</f>
        <v>135.16</v>
      </c>
      <c r="V6" s="213">
        <f>SUM(D6:T6)-3</f>
        <v>132.16</v>
      </c>
    </row>
    <row r="7" spans="1:22" s="34" customFormat="1" ht="15.75">
      <c r="A7" s="181">
        <v>2</v>
      </c>
      <c r="B7" s="556" t="s">
        <v>220</v>
      </c>
      <c r="C7" s="557" t="s">
        <v>92</v>
      </c>
      <c r="D7" s="254"/>
      <c r="E7" s="252"/>
      <c r="F7" s="554"/>
      <c r="G7" s="554"/>
      <c r="H7" s="166">
        <v>4</v>
      </c>
      <c r="I7" s="166">
        <v>9</v>
      </c>
      <c r="J7" s="245">
        <v>14.5</v>
      </c>
      <c r="K7" s="245">
        <v>7</v>
      </c>
      <c r="L7" s="166">
        <v>11</v>
      </c>
      <c r="M7" s="166">
        <v>4</v>
      </c>
      <c r="N7" s="166">
        <v>7</v>
      </c>
      <c r="O7" s="166">
        <v>4</v>
      </c>
      <c r="P7" s="166">
        <v>10</v>
      </c>
      <c r="Q7" s="166">
        <v>4</v>
      </c>
      <c r="R7" s="166">
        <v>26</v>
      </c>
      <c r="S7" s="166">
        <v>6</v>
      </c>
      <c r="T7" s="558"/>
      <c r="U7" s="56">
        <f t="shared" si="0"/>
        <v>106.5</v>
      </c>
      <c r="V7" s="213">
        <f aca="true" t="shared" si="1" ref="V7:V18">SUM(D7:T7)</f>
        <v>106.5</v>
      </c>
    </row>
    <row r="8" spans="1:22" s="34" customFormat="1" ht="15.75">
      <c r="A8" s="184">
        <v>3</v>
      </c>
      <c r="B8" s="269" t="s">
        <v>136</v>
      </c>
      <c r="C8" s="273" t="s">
        <v>92</v>
      </c>
      <c r="D8" s="295">
        <v>4</v>
      </c>
      <c r="E8" s="209">
        <v>2</v>
      </c>
      <c r="F8" s="135">
        <v>3</v>
      </c>
      <c r="G8" s="135">
        <v>8</v>
      </c>
      <c r="H8" s="166"/>
      <c r="I8" s="212"/>
      <c r="J8" s="245">
        <v>14.5</v>
      </c>
      <c r="K8" s="245">
        <v>4</v>
      </c>
      <c r="L8" s="166">
        <v>3</v>
      </c>
      <c r="M8" s="166">
        <v>11</v>
      </c>
      <c r="N8" s="554"/>
      <c r="O8" s="554"/>
      <c r="P8" s="166">
        <v>7</v>
      </c>
      <c r="Q8" s="166">
        <v>9</v>
      </c>
      <c r="R8" s="166">
        <v>16</v>
      </c>
      <c r="S8" s="166">
        <v>12</v>
      </c>
      <c r="T8" s="166"/>
      <c r="U8" s="56">
        <f t="shared" si="0"/>
        <v>93.5</v>
      </c>
      <c r="V8" s="213">
        <f t="shared" si="1"/>
        <v>93.5</v>
      </c>
    </row>
    <row r="9" spans="1:22" s="34" customFormat="1" ht="15">
      <c r="A9" s="37">
        <v>4</v>
      </c>
      <c r="B9" s="269" t="s">
        <v>160</v>
      </c>
      <c r="C9" s="557" t="s">
        <v>109</v>
      </c>
      <c r="D9" s="254"/>
      <c r="E9" s="252"/>
      <c r="F9" s="166">
        <v>8</v>
      </c>
      <c r="G9" s="166">
        <v>2</v>
      </c>
      <c r="H9" s="166"/>
      <c r="I9" s="166"/>
      <c r="J9" s="245">
        <v>14.5</v>
      </c>
      <c r="K9" s="245">
        <v>16.66</v>
      </c>
      <c r="L9" s="166">
        <v>6</v>
      </c>
      <c r="M9" s="166">
        <v>6</v>
      </c>
      <c r="N9" s="212"/>
      <c r="O9" s="554"/>
      <c r="P9" s="554"/>
      <c r="Q9" s="166"/>
      <c r="R9" s="166"/>
      <c r="S9" s="166"/>
      <c r="T9" s="166"/>
      <c r="U9" s="56">
        <f t="shared" si="0"/>
        <v>53.16</v>
      </c>
      <c r="V9" s="213">
        <f t="shared" si="1"/>
        <v>53.16</v>
      </c>
    </row>
    <row r="10" spans="1:22" s="34" customFormat="1" ht="15.75">
      <c r="A10" s="181">
        <v>5</v>
      </c>
      <c r="B10" s="270" t="s">
        <v>127</v>
      </c>
      <c r="C10" s="272" t="s">
        <v>104</v>
      </c>
      <c r="D10" s="295">
        <v>9</v>
      </c>
      <c r="E10" s="209">
        <v>6</v>
      </c>
      <c r="F10" s="135">
        <v>6</v>
      </c>
      <c r="G10" s="135">
        <v>6</v>
      </c>
      <c r="H10" s="166">
        <v>9</v>
      </c>
      <c r="I10" s="166">
        <v>6</v>
      </c>
      <c r="J10" s="245"/>
      <c r="K10" s="245"/>
      <c r="L10" s="166">
        <v>8</v>
      </c>
      <c r="M10" s="166"/>
      <c r="N10" s="212"/>
      <c r="O10" s="166">
        <v>1</v>
      </c>
      <c r="P10" s="554"/>
      <c r="Q10" s="554"/>
      <c r="R10" s="166"/>
      <c r="S10" s="166"/>
      <c r="T10" s="166"/>
      <c r="U10" s="56">
        <f t="shared" si="0"/>
        <v>51</v>
      </c>
      <c r="V10" s="213">
        <f t="shared" si="1"/>
        <v>51</v>
      </c>
    </row>
    <row r="11" spans="1:22" s="34" customFormat="1" ht="15.75">
      <c r="A11" s="181">
        <v>6</v>
      </c>
      <c r="B11" s="368" t="s">
        <v>126</v>
      </c>
      <c r="C11" s="557" t="s">
        <v>56</v>
      </c>
      <c r="D11" s="335"/>
      <c r="E11" s="248"/>
      <c r="F11" s="166"/>
      <c r="G11" s="166"/>
      <c r="H11" s="166"/>
      <c r="I11" s="231"/>
      <c r="J11" s="245">
        <v>2</v>
      </c>
      <c r="K11" s="245">
        <v>16.66</v>
      </c>
      <c r="L11" s="231"/>
      <c r="M11" s="555"/>
      <c r="N11" s="211"/>
      <c r="O11" s="555"/>
      <c r="P11" s="231"/>
      <c r="Q11" s="231"/>
      <c r="R11" s="166">
        <v>12</v>
      </c>
      <c r="S11" s="166">
        <v>8</v>
      </c>
      <c r="T11" s="231"/>
      <c r="U11" s="56">
        <f t="shared" si="0"/>
        <v>38.66</v>
      </c>
      <c r="V11" s="213">
        <f t="shared" si="1"/>
        <v>38.66</v>
      </c>
    </row>
    <row r="12" spans="1:22" s="34" customFormat="1" ht="15.75">
      <c r="A12" s="181">
        <v>7</v>
      </c>
      <c r="B12" s="269" t="s">
        <v>98</v>
      </c>
      <c r="C12" s="557" t="s">
        <v>56</v>
      </c>
      <c r="D12" s="231"/>
      <c r="E12" s="248"/>
      <c r="F12" s="166">
        <v>11</v>
      </c>
      <c r="G12" s="166">
        <v>4</v>
      </c>
      <c r="H12" s="166">
        <v>6</v>
      </c>
      <c r="I12" s="166">
        <v>4</v>
      </c>
      <c r="J12" s="245"/>
      <c r="K12" s="245"/>
      <c r="L12" s="166"/>
      <c r="M12" s="554"/>
      <c r="N12" s="212"/>
      <c r="O12" s="554"/>
      <c r="P12" s="166"/>
      <c r="Q12" s="166"/>
      <c r="R12" s="166">
        <v>10</v>
      </c>
      <c r="S12" s="166"/>
      <c r="T12" s="166"/>
      <c r="U12" s="56">
        <f t="shared" si="0"/>
        <v>35</v>
      </c>
      <c r="V12" s="213">
        <f t="shared" si="1"/>
        <v>35</v>
      </c>
    </row>
    <row r="13" spans="1:22" s="34" customFormat="1" ht="15">
      <c r="A13" s="418">
        <v>8</v>
      </c>
      <c r="B13" s="516" t="s">
        <v>115</v>
      </c>
      <c r="C13" s="272" t="s">
        <v>148</v>
      </c>
      <c r="D13" s="12"/>
      <c r="E13" s="559"/>
      <c r="F13" s="12"/>
      <c r="G13" s="12"/>
      <c r="H13" s="395"/>
      <c r="I13" s="12"/>
      <c r="J13" s="395"/>
      <c r="K13" s="12"/>
      <c r="L13" s="546"/>
      <c r="M13" s="546"/>
      <c r="N13" s="594"/>
      <c r="O13" s="12"/>
      <c r="P13" s="395">
        <v>3</v>
      </c>
      <c r="Q13" s="395">
        <v>6</v>
      </c>
      <c r="R13" s="624">
        <v>4</v>
      </c>
      <c r="S13" s="624">
        <v>16</v>
      </c>
      <c r="T13" s="12"/>
      <c r="U13" s="56">
        <f t="shared" si="0"/>
        <v>29</v>
      </c>
      <c r="V13" s="213">
        <f t="shared" si="1"/>
        <v>29</v>
      </c>
    </row>
    <row r="14" spans="1:22" s="34" customFormat="1" ht="15.75">
      <c r="A14" s="181">
        <v>9</v>
      </c>
      <c r="B14" s="420" t="s">
        <v>272</v>
      </c>
      <c r="C14" s="557" t="s">
        <v>56</v>
      </c>
      <c r="D14" s="12"/>
      <c r="E14" s="559"/>
      <c r="F14" s="12"/>
      <c r="G14" s="12"/>
      <c r="H14" s="395"/>
      <c r="I14" s="12"/>
      <c r="J14" s="395"/>
      <c r="K14" s="12"/>
      <c r="L14" s="12"/>
      <c r="M14" s="594"/>
      <c r="N14" s="395">
        <v>10</v>
      </c>
      <c r="O14" s="12">
        <v>6</v>
      </c>
      <c r="P14" s="546"/>
      <c r="Q14" s="546"/>
      <c r="R14" s="443"/>
      <c r="S14" s="443"/>
      <c r="T14" s="12"/>
      <c r="U14" s="56">
        <f t="shared" si="0"/>
        <v>16</v>
      </c>
      <c r="V14" s="213">
        <f t="shared" si="1"/>
        <v>16</v>
      </c>
    </row>
    <row r="15" spans="1:22" s="34" customFormat="1" ht="15.75">
      <c r="A15" s="181">
        <f>(1+A14)</f>
        <v>10</v>
      </c>
      <c r="B15" s="270" t="s">
        <v>102</v>
      </c>
      <c r="C15" s="272" t="s">
        <v>148</v>
      </c>
      <c r="D15" s="296">
        <v>2</v>
      </c>
      <c r="E15" s="209">
        <v>4</v>
      </c>
      <c r="F15" s="166">
        <v>4</v>
      </c>
      <c r="G15" s="166">
        <v>3</v>
      </c>
      <c r="H15" s="231"/>
      <c r="I15" s="231"/>
      <c r="J15" s="366"/>
      <c r="K15" s="366"/>
      <c r="L15" s="231"/>
      <c r="M15" s="166"/>
      <c r="N15" s="212"/>
      <c r="O15" s="554"/>
      <c r="P15" s="554"/>
      <c r="Q15" s="166"/>
      <c r="R15" s="166"/>
      <c r="S15" s="166"/>
      <c r="T15" s="166"/>
      <c r="U15" s="56">
        <f t="shared" si="0"/>
        <v>13</v>
      </c>
      <c r="V15" s="213">
        <f t="shared" si="1"/>
        <v>13</v>
      </c>
    </row>
    <row r="16" spans="1:22" s="34" customFormat="1" ht="15">
      <c r="A16" s="419">
        <v>11</v>
      </c>
      <c r="B16" s="560" t="s">
        <v>221</v>
      </c>
      <c r="C16" s="557" t="s">
        <v>88</v>
      </c>
      <c r="D16" s="256"/>
      <c r="E16" s="252"/>
      <c r="F16" s="166"/>
      <c r="G16" s="166"/>
      <c r="H16" s="166">
        <v>1</v>
      </c>
      <c r="I16" s="166">
        <v>1</v>
      </c>
      <c r="J16" s="245">
        <v>6</v>
      </c>
      <c r="K16" s="245"/>
      <c r="L16" s="166"/>
      <c r="M16" s="166">
        <v>2</v>
      </c>
      <c r="N16" s="212"/>
      <c r="O16" s="554"/>
      <c r="P16" s="554"/>
      <c r="Q16" s="166"/>
      <c r="R16" s="166"/>
      <c r="S16" s="166"/>
      <c r="T16" s="166"/>
      <c r="U16" s="56">
        <f t="shared" si="0"/>
        <v>10</v>
      </c>
      <c r="V16" s="213">
        <f t="shared" si="1"/>
        <v>10</v>
      </c>
    </row>
    <row r="17" spans="1:22" s="34" customFormat="1" ht="15">
      <c r="A17" s="419">
        <v>12</v>
      </c>
      <c r="B17" s="268" t="s">
        <v>292</v>
      </c>
      <c r="C17" s="517" t="s">
        <v>148</v>
      </c>
      <c r="D17" s="271"/>
      <c r="E17" s="328"/>
      <c r="F17" s="416"/>
      <c r="G17" s="416"/>
      <c r="H17" s="328"/>
      <c r="I17" s="328"/>
      <c r="J17" s="140"/>
      <c r="K17" s="140"/>
      <c r="L17" s="328"/>
      <c r="M17" s="328"/>
      <c r="N17" s="328"/>
      <c r="O17" s="328"/>
      <c r="P17" s="328"/>
      <c r="Q17" s="328"/>
      <c r="R17" s="328">
        <v>6</v>
      </c>
      <c r="S17" s="328">
        <v>2</v>
      </c>
      <c r="T17" s="328"/>
      <c r="U17" s="56">
        <f t="shared" si="0"/>
        <v>8</v>
      </c>
      <c r="V17" s="213">
        <f t="shared" si="1"/>
        <v>8</v>
      </c>
    </row>
    <row r="18" spans="1:22" s="178" customFormat="1" ht="15">
      <c r="A18" s="419">
        <v>13</v>
      </c>
      <c r="B18" s="268" t="s">
        <v>151</v>
      </c>
      <c r="C18" s="465" t="s">
        <v>34</v>
      </c>
      <c r="D18" s="296">
        <v>1</v>
      </c>
      <c r="E18" s="166">
        <v>1</v>
      </c>
      <c r="F18" s="135"/>
      <c r="G18" s="135"/>
      <c r="H18" s="166"/>
      <c r="I18" s="166"/>
      <c r="J18" s="245"/>
      <c r="K18" s="245"/>
      <c r="L18" s="166"/>
      <c r="M18" s="166"/>
      <c r="N18" s="166"/>
      <c r="O18" s="212"/>
      <c r="P18" s="554"/>
      <c r="Q18" s="554"/>
      <c r="R18" s="166"/>
      <c r="S18" s="166"/>
      <c r="T18" s="166"/>
      <c r="U18" s="56">
        <f t="shared" si="0"/>
        <v>2</v>
      </c>
      <c r="V18" s="213">
        <f t="shared" si="1"/>
        <v>2</v>
      </c>
    </row>
    <row r="19" spans="1:20" s="111" customFormat="1" ht="15.75">
      <c r="A19" s="126"/>
      <c r="B19" s="104" t="s">
        <v>289</v>
      </c>
      <c r="J19" s="78"/>
      <c r="K19" s="78"/>
      <c r="L19" s="78"/>
      <c r="M19" s="49"/>
      <c r="N19" s="120"/>
      <c r="O19" s="49"/>
      <c r="P19" s="116"/>
      <c r="Q19" s="49"/>
      <c r="R19" s="177"/>
      <c r="S19" s="177"/>
      <c r="T19" s="49"/>
    </row>
    <row r="20" spans="2:20" s="111" customFormat="1" ht="15.75">
      <c r="B20" s="104" t="s">
        <v>95</v>
      </c>
      <c r="C20" s="80"/>
      <c r="J20" s="78"/>
      <c r="K20" s="78"/>
      <c r="L20" s="78"/>
      <c r="M20" s="49"/>
      <c r="N20" s="119"/>
      <c r="O20" s="49"/>
      <c r="P20" s="116"/>
      <c r="Q20" s="49"/>
      <c r="R20" s="177"/>
      <c r="S20" s="177"/>
      <c r="T20" s="49"/>
    </row>
    <row r="21" spans="2:16" ht="15">
      <c r="B21" s="105"/>
      <c r="C21" s="93"/>
      <c r="N21" s="120"/>
      <c r="O21" s="49"/>
      <c r="P21" s="116"/>
    </row>
    <row r="22" spans="2:16" ht="15">
      <c r="B22" s="202"/>
      <c r="C22" s="116"/>
      <c r="N22" s="120"/>
      <c r="O22" s="49"/>
      <c r="P22" s="116"/>
    </row>
    <row r="23" spans="2:16" ht="15">
      <c r="B23" s="202"/>
      <c r="C23" s="116"/>
      <c r="N23" s="119"/>
      <c r="O23" s="49"/>
      <c r="P23" s="116"/>
    </row>
    <row r="24" spans="2:16" ht="15">
      <c r="B24" s="202"/>
      <c r="C24" s="116"/>
      <c r="N24" s="120"/>
      <c r="O24" s="49"/>
      <c r="P24" s="116"/>
    </row>
    <row r="25" spans="2:16" ht="15">
      <c r="B25" s="202"/>
      <c r="C25" s="116"/>
      <c r="N25" s="120"/>
      <c r="O25" s="49"/>
      <c r="P25" s="116"/>
    </row>
    <row r="26" spans="2:16" ht="15">
      <c r="B26" s="105"/>
      <c r="C26" s="93"/>
      <c r="N26" s="119"/>
      <c r="O26" s="49"/>
      <c r="P26" s="116"/>
    </row>
    <row r="27" spans="14:16" ht="15">
      <c r="N27" s="120"/>
      <c r="O27" s="49"/>
      <c r="P27" s="116"/>
    </row>
    <row r="28" spans="14:16" ht="15">
      <c r="N28" s="120"/>
      <c r="O28" s="49"/>
      <c r="P28" s="116"/>
    </row>
    <row r="29" spans="14:16" ht="15">
      <c r="N29" s="119"/>
      <c r="O29" s="49"/>
      <c r="P29" s="116"/>
    </row>
    <row r="30" spans="14:16" ht="15">
      <c r="N30" s="120"/>
      <c r="O30" s="49"/>
      <c r="P30" s="116"/>
    </row>
    <row r="31" spans="14:16" ht="15">
      <c r="N31" s="120"/>
      <c r="O31" s="49"/>
      <c r="P31" s="49"/>
    </row>
  </sheetData>
  <sheetProtection/>
  <mergeCells count="9">
    <mergeCell ref="R4:S4"/>
    <mergeCell ref="J4:K4"/>
    <mergeCell ref="D4:E4"/>
    <mergeCell ref="F4:G4"/>
    <mergeCell ref="U4:V4"/>
    <mergeCell ref="H4:I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38.14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28" customWidth="1"/>
    <col min="20" max="20" width="17.00390625" style="122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99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243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8" customHeight="1">
      <c r="A5" s="7" t="s">
        <v>1</v>
      </c>
      <c r="B5" s="47" t="s">
        <v>0</v>
      </c>
      <c r="C5" s="159" t="s">
        <v>2</v>
      </c>
      <c r="D5" s="10">
        <v>40991</v>
      </c>
      <c r="E5" s="158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110" t="s">
        <v>6</v>
      </c>
    </row>
    <row r="6" spans="1:22" s="34" customFormat="1" ht="18" customHeight="1">
      <c r="A6" s="390">
        <v>1</v>
      </c>
      <c r="B6" s="287" t="s">
        <v>125</v>
      </c>
      <c r="C6" s="272" t="s">
        <v>36</v>
      </c>
      <c r="D6" s="416">
        <v>4</v>
      </c>
      <c r="E6" s="319">
        <v>1</v>
      </c>
      <c r="F6" s="416"/>
      <c r="G6" s="416">
        <v>6</v>
      </c>
      <c r="H6" s="367">
        <v>3</v>
      </c>
      <c r="I6" s="367">
        <v>5</v>
      </c>
      <c r="J6" s="154">
        <v>12.5</v>
      </c>
      <c r="K6" s="154">
        <v>4</v>
      </c>
      <c r="L6" s="154"/>
      <c r="M6" s="154">
        <v>7</v>
      </c>
      <c r="N6" s="593"/>
      <c r="O6" s="549"/>
      <c r="P6" s="549"/>
      <c r="Q6" s="154"/>
      <c r="R6" s="154"/>
      <c r="S6" s="154">
        <v>2</v>
      </c>
      <c r="T6" s="154"/>
      <c r="U6" s="56">
        <f aca="true" t="shared" si="0" ref="U6:U16">SUM(D6:T6)</f>
        <v>44.5</v>
      </c>
      <c r="V6" s="110">
        <f aca="true" t="shared" si="1" ref="V6:V16">SUM(D6:T6)</f>
        <v>44.5</v>
      </c>
    </row>
    <row r="7" spans="1:22" s="34" customFormat="1" ht="18" customHeight="1">
      <c r="A7" s="390">
        <v>2</v>
      </c>
      <c r="B7" s="289" t="s">
        <v>105</v>
      </c>
      <c r="C7" s="273" t="s">
        <v>34</v>
      </c>
      <c r="D7" s="257">
        <v>7</v>
      </c>
      <c r="E7" s="319">
        <v>8</v>
      </c>
      <c r="F7" s="416"/>
      <c r="G7" s="416"/>
      <c r="H7" s="367"/>
      <c r="I7" s="367"/>
      <c r="J7" s="152">
        <v>12.5</v>
      </c>
      <c r="K7" s="152">
        <v>12.5</v>
      </c>
      <c r="L7" s="550"/>
      <c r="M7" s="550"/>
      <c r="N7" s="605"/>
      <c r="O7" s="152"/>
      <c r="P7" s="152">
        <v>1</v>
      </c>
      <c r="Q7" s="152">
        <v>1</v>
      </c>
      <c r="R7" s="152"/>
      <c r="S7" s="152"/>
      <c r="T7" s="152"/>
      <c r="U7" s="56">
        <f t="shared" si="0"/>
        <v>42</v>
      </c>
      <c r="V7" s="110">
        <f t="shared" si="1"/>
        <v>42</v>
      </c>
    </row>
    <row r="8" spans="1:22" s="34" customFormat="1" ht="18" customHeight="1">
      <c r="A8" s="266">
        <v>3</v>
      </c>
      <c r="B8" s="453" t="s">
        <v>191</v>
      </c>
      <c r="C8" s="527" t="s">
        <v>148</v>
      </c>
      <c r="D8" s="416"/>
      <c r="E8" s="319"/>
      <c r="F8" s="416">
        <v>5</v>
      </c>
      <c r="G8" s="416">
        <v>1</v>
      </c>
      <c r="H8" s="367"/>
      <c r="I8" s="367"/>
      <c r="J8" s="153">
        <v>4</v>
      </c>
      <c r="K8" s="153">
        <v>12.5</v>
      </c>
      <c r="L8" s="551"/>
      <c r="M8" s="552"/>
      <c r="N8" s="595"/>
      <c r="O8" s="153"/>
      <c r="P8" s="153">
        <v>6</v>
      </c>
      <c r="Q8" s="153">
        <v>6</v>
      </c>
      <c r="R8" s="153"/>
      <c r="S8" s="153"/>
      <c r="T8" s="153"/>
      <c r="U8" s="56">
        <f t="shared" si="0"/>
        <v>34.5</v>
      </c>
      <c r="V8" s="110">
        <f t="shared" si="1"/>
        <v>34.5</v>
      </c>
    </row>
    <row r="9" spans="1:22" s="34" customFormat="1" ht="15">
      <c r="A9" s="390">
        <v>4</v>
      </c>
      <c r="B9" s="38" t="s">
        <v>246</v>
      </c>
      <c r="C9" s="221" t="s">
        <v>86</v>
      </c>
      <c r="D9" s="32"/>
      <c r="E9" s="274"/>
      <c r="F9" s="32"/>
      <c r="G9" s="32"/>
      <c r="H9" s="102"/>
      <c r="I9" s="354"/>
      <c r="J9" s="152">
        <v>12.5</v>
      </c>
      <c r="K9" s="152">
        <v>12.5</v>
      </c>
      <c r="L9" s="153">
        <v>1</v>
      </c>
      <c r="M9" s="102">
        <v>4</v>
      </c>
      <c r="N9" s="32"/>
      <c r="O9" s="533"/>
      <c r="P9" s="533"/>
      <c r="Q9" s="32"/>
      <c r="R9" s="32"/>
      <c r="S9" s="32"/>
      <c r="T9" s="32"/>
      <c r="U9" s="56">
        <f t="shared" si="0"/>
        <v>30</v>
      </c>
      <c r="V9" s="110">
        <f t="shared" si="1"/>
        <v>30</v>
      </c>
    </row>
    <row r="10" spans="1:22" s="34" customFormat="1" ht="15">
      <c r="A10" s="390">
        <v>5</v>
      </c>
      <c r="B10" s="289" t="s">
        <v>150</v>
      </c>
      <c r="C10" s="273" t="s">
        <v>104</v>
      </c>
      <c r="D10" s="416">
        <v>0</v>
      </c>
      <c r="E10" s="319">
        <v>5</v>
      </c>
      <c r="F10" s="416"/>
      <c r="G10" s="416"/>
      <c r="H10" s="367">
        <v>10</v>
      </c>
      <c r="I10" s="367">
        <v>10</v>
      </c>
      <c r="J10" s="153"/>
      <c r="K10" s="153"/>
      <c r="L10" s="153"/>
      <c r="M10" s="153"/>
      <c r="N10" s="595"/>
      <c r="O10" s="551"/>
      <c r="P10" s="551"/>
      <c r="Q10" s="153"/>
      <c r="R10" s="153"/>
      <c r="S10" s="153"/>
      <c r="T10" s="153"/>
      <c r="U10" s="56">
        <f t="shared" si="0"/>
        <v>25</v>
      </c>
      <c r="V10" s="110">
        <f t="shared" si="1"/>
        <v>25</v>
      </c>
    </row>
    <row r="11" spans="1:22" s="34" customFormat="1" ht="15">
      <c r="A11" s="390">
        <v>6</v>
      </c>
      <c r="B11" s="289" t="s">
        <v>149</v>
      </c>
      <c r="C11" s="273" t="s">
        <v>34</v>
      </c>
      <c r="D11" s="320">
        <v>1</v>
      </c>
      <c r="E11" s="165">
        <v>3</v>
      </c>
      <c r="F11" s="96"/>
      <c r="G11" s="96"/>
      <c r="H11" s="96"/>
      <c r="I11" s="96"/>
      <c r="J11" s="153">
        <v>12.5</v>
      </c>
      <c r="K11" s="153">
        <v>2</v>
      </c>
      <c r="L11" s="153">
        <v>5</v>
      </c>
      <c r="M11" s="139">
        <v>1</v>
      </c>
      <c r="N11" s="354"/>
      <c r="O11" s="537"/>
      <c r="P11" s="553"/>
      <c r="Q11" s="151"/>
      <c r="R11" s="151"/>
      <c r="S11" s="151"/>
      <c r="T11" s="151"/>
      <c r="U11" s="56">
        <f t="shared" si="0"/>
        <v>24.5</v>
      </c>
      <c r="V11" s="110">
        <f t="shared" si="1"/>
        <v>24.5</v>
      </c>
    </row>
    <row r="12" spans="1:22" s="34" customFormat="1" ht="15">
      <c r="A12" s="390">
        <v>7</v>
      </c>
      <c r="B12" s="185" t="s">
        <v>291</v>
      </c>
      <c r="C12" s="616" t="s">
        <v>36</v>
      </c>
      <c r="D12" s="200"/>
      <c r="E12" s="386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406">
        <v>10</v>
      </c>
      <c r="S12" s="406">
        <v>12</v>
      </c>
      <c r="T12" s="200"/>
      <c r="U12" s="56">
        <f t="shared" si="0"/>
        <v>22</v>
      </c>
      <c r="V12" s="110">
        <f t="shared" si="1"/>
        <v>22</v>
      </c>
    </row>
    <row r="13" spans="1:22" s="34" customFormat="1" ht="15">
      <c r="A13" s="79">
        <v>8</v>
      </c>
      <c r="B13" s="200" t="s">
        <v>247</v>
      </c>
      <c r="C13" s="419" t="s">
        <v>48</v>
      </c>
      <c r="D13" s="200"/>
      <c r="E13" s="386"/>
      <c r="F13" s="200"/>
      <c r="G13" s="200"/>
      <c r="H13" s="200"/>
      <c r="I13" s="200"/>
      <c r="J13" s="395">
        <v>2</v>
      </c>
      <c r="K13" s="152">
        <v>12.5</v>
      </c>
      <c r="L13" s="12"/>
      <c r="M13" s="443"/>
      <c r="N13" s="594"/>
      <c r="O13" s="546"/>
      <c r="P13" s="546"/>
      <c r="Q13" s="12"/>
      <c r="R13" s="12"/>
      <c r="S13" s="12"/>
      <c r="T13" s="12"/>
      <c r="U13" s="56">
        <f t="shared" si="0"/>
        <v>14.5</v>
      </c>
      <c r="V13" s="110">
        <f t="shared" si="1"/>
        <v>14.5</v>
      </c>
    </row>
    <row r="14" spans="1:22" s="34" customFormat="1" ht="15">
      <c r="A14" s="79">
        <v>9</v>
      </c>
      <c r="B14" s="185" t="s">
        <v>217</v>
      </c>
      <c r="C14" s="522" t="s">
        <v>214</v>
      </c>
      <c r="D14" s="32"/>
      <c r="E14" s="274"/>
      <c r="F14" s="32"/>
      <c r="G14" s="32"/>
      <c r="H14" s="102">
        <v>7</v>
      </c>
      <c r="I14" s="102">
        <v>7</v>
      </c>
      <c r="J14" s="32"/>
      <c r="K14" s="32"/>
      <c r="L14" s="32"/>
      <c r="M14" s="32"/>
      <c r="N14" s="32"/>
      <c r="O14" s="533"/>
      <c r="P14" s="533"/>
      <c r="Q14" s="32"/>
      <c r="R14" s="32"/>
      <c r="S14" s="32"/>
      <c r="T14" s="32"/>
      <c r="U14" s="56">
        <f t="shared" si="0"/>
        <v>14</v>
      </c>
      <c r="V14" s="110">
        <f t="shared" si="1"/>
        <v>14</v>
      </c>
    </row>
    <row r="15" spans="1:22" s="34" customFormat="1" ht="15">
      <c r="A15" s="418">
        <v>10</v>
      </c>
      <c r="B15" s="185" t="s">
        <v>218</v>
      </c>
      <c r="C15" s="522" t="s">
        <v>214</v>
      </c>
      <c r="D15" s="137"/>
      <c r="E15" s="253"/>
      <c r="F15" s="137"/>
      <c r="G15" s="137"/>
      <c r="H15" s="356">
        <v>5</v>
      </c>
      <c r="I15" s="356">
        <v>2</v>
      </c>
      <c r="J15" s="154"/>
      <c r="K15" s="152"/>
      <c r="L15" s="152"/>
      <c r="M15" s="152"/>
      <c r="N15" s="605"/>
      <c r="O15" s="550"/>
      <c r="P15" s="550"/>
      <c r="Q15" s="152"/>
      <c r="R15" s="152"/>
      <c r="S15" s="152"/>
      <c r="T15" s="152"/>
      <c r="U15" s="56">
        <f t="shared" si="0"/>
        <v>7</v>
      </c>
      <c r="V15" s="110">
        <f t="shared" si="1"/>
        <v>7</v>
      </c>
    </row>
    <row r="16" spans="1:22" s="34" customFormat="1" ht="15">
      <c r="A16" s="419">
        <v>11</v>
      </c>
      <c r="B16" s="185" t="s">
        <v>219</v>
      </c>
      <c r="C16" s="79" t="s">
        <v>193</v>
      </c>
      <c r="D16" s="96"/>
      <c r="E16" s="96"/>
      <c r="F16" s="96"/>
      <c r="G16" s="96"/>
      <c r="H16" s="139">
        <v>1</v>
      </c>
      <c r="I16" s="139">
        <v>3</v>
      </c>
      <c r="J16" s="96"/>
      <c r="K16" s="96"/>
      <c r="L16" s="96"/>
      <c r="M16" s="96"/>
      <c r="N16" s="32"/>
      <c r="O16" s="533"/>
      <c r="P16" s="533"/>
      <c r="Q16" s="96"/>
      <c r="R16" s="96"/>
      <c r="S16" s="96"/>
      <c r="T16" s="96"/>
      <c r="U16" s="56">
        <f t="shared" si="0"/>
        <v>4</v>
      </c>
      <c r="V16" s="110">
        <f t="shared" si="1"/>
        <v>4</v>
      </c>
    </row>
    <row r="17" spans="1:2" s="518" customFormat="1" ht="15">
      <c r="A17" s="421"/>
      <c r="B17" s="615"/>
    </row>
    <row r="18" spans="1:21" s="111" customFormat="1" ht="15.75">
      <c r="A18" s="126"/>
      <c r="B18" s="104" t="s">
        <v>289</v>
      </c>
      <c r="J18" s="78"/>
      <c r="K18" s="78"/>
      <c r="L18" s="78"/>
      <c r="M18" s="49"/>
      <c r="N18" s="49"/>
      <c r="O18" s="49"/>
      <c r="P18" s="49"/>
      <c r="Q18" s="49"/>
      <c r="R18" s="49"/>
      <c r="S18" s="49"/>
      <c r="T18" s="49"/>
      <c r="U18" s="49"/>
    </row>
    <row r="19" spans="2:21" s="111" customFormat="1" ht="15.75">
      <c r="B19" s="104" t="s">
        <v>95</v>
      </c>
      <c r="C19" s="80"/>
      <c r="J19" s="78"/>
      <c r="K19" s="78"/>
      <c r="L19" s="78"/>
      <c r="M19" s="49"/>
      <c r="N19" s="49"/>
      <c r="O19" s="49"/>
      <c r="P19" s="49"/>
      <c r="Q19" s="49"/>
      <c r="R19" s="49"/>
      <c r="S19" s="49"/>
      <c r="T19" s="49"/>
      <c r="U19" s="49"/>
    </row>
    <row r="21" ht="15">
      <c r="B21" s="86"/>
    </row>
  </sheetData>
  <sheetProtection/>
  <mergeCells count="9">
    <mergeCell ref="D4:E4"/>
    <mergeCell ref="F4:G4"/>
    <mergeCell ref="U4:V4"/>
    <mergeCell ref="H4:I4"/>
    <mergeCell ref="L4:M4"/>
    <mergeCell ref="N4:O4"/>
    <mergeCell ref="P4:Q4"/>
    <mergeCell ref="R4:S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3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51.281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8.57421875" style="180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20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9"/>
      <c r="J4" s="662" t="s">
        <v>232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40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364"/>
      <c r="K5" s="364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107" t="s">
        <v>6</v>
      </c>
    </row>
    <row r="6" spans="1:22" s="34" customFormat="1" ht="15.75">
      <c r="A6" s="395">
        <v>1</v>
      </c>
      <c r="B6" s="439" t="s">
        <v>127</v>
      </c>
      <c r="C6" s="438" t="s">
        <v>104</v>
      </c>
      <c r="D6" s="216"/>
      <c r="E6" s="217"/>
      <c r="F6" s="216">
        <v>7</v>
      </c>
      <c r="G6" s="216">
        <v>7</v>
      </c>
      <c r="H6" s="216">
        <v>6</v>
      </c>
      <c r="I6" s="79">
        <v>6</v>
      </c>
      <c r="J6" s="365"/>
      <c r="K6" s="365"/>
      <c r="L6" s="218">
        <v>7</v>
      </c>
      <c r="M6" s="531"/>
      <c r="N6" s="531"/>
      <c r="O6" s="218">
        <v>5</v>
      </c>
      <c r="P6" s="218">
        <v>8</v>
      </c>
      <c r="Q6" s="218">
        <v>8</v>
      </c>
      <c r="R6" s="219">
        <v>12</v>
      </c>
      <c r="S6" s="219">
        <v>12</v>
      </c>
      <c r="T6" s="219"/>
      <c r="U6" s="205">
        <f>SUM(D6:T6)</f>
        <v>78</v>
      </c>
      <c r="V6" s="110">
        <f>SUM(D6:T6)</f>
        <v>78</v>
      </c>
    </row>
    <row r="7" spans="1:22" s="34" customFormat="1" ht="15">
      <c r="A7" s="37">
        <v>2</v>
      </c>
      <c r="B7" s="433" t="s">
        <v>233</v>
      </c>
      <c r="C7" s="434" t="s">
        <v>36</v>
      </c>
      <c r="D7" s="216"/>
      <c r="E7" s="217"/>
      <c r="F7" s="216"/>
      <c r="G7" s="216"/>
      <c r="H7" s="216"/>
      <c r="I7" s="79"/>
      <c r="J7" s="365">
        <v>12</v>
      </c>
      <c r="K7" s="365">
        <v>12</v>
      </c>
      <c r="L7" s="218"/>
      <c r="M7" s="218">
        <v>7</v>
      </c>
      <c r="N7" s="218"/>
      <c r="O7" s="218"/>
      <c r="P7" s="531"/>
      <c r="Q7" s="531"/>
      <c r="R7" s="219"/>
      <c r="S7" s="219"/>
      <c r="T7" s="219"/>
      <c r="U7" s="205">
        <f>SUM(D7:T7)</f>
        <v>31</v>
      </c>
      <c r="V7" s="110">
        <f>SUM(D7:T7)</f>
        <v>31</v>
      </c>
    </row>
    <row r="8" spans="1:22" s="34" customFormat="1" ht="15.75">
      <c r="A8" s="395">
        <v>3</v>
      </c>
      <c r="B8" s="439" t="s">
        <v>101</v>
      </c>
      <c r="C8" s="438" t="s">
        <v>34</v>
      </c>
      <c r="D8" s="79"/>
      <c r="E8" s="221"/>
      <c r="F8" s="79">
        <v>4</v>
      </c>
      <c r="G8" s="79">
        <v>4</v>
      </c>
      <c r="H8" s="79">
        <v>1</v>
      </c>
      <c r="I8" s="548">
        <v>1</v>
      </c>
      <c r="J8" s="365"/>
      <c r="K8" s="365"/>
      <c r="L8" s="218">
        <v>4</v>
      </c>
      <c r="M8" s="218">
        <v>4</v>
      </c>
      <c r="N8" s="218">
        <v>5</v>
      </c>
      <c r="O8" s="218">
        <v>1</v>
      </c>
      <c r="P8" s="218">
        <v>3</v>
      </c>
      <c r="Q8" s="531">
        <v>1</v>
      </c>
      <c r="R8" s="219">
        <v>2</v>
      </c>
      <c r="S8" s="219">
        <v>2</v>
      </c>
      <c r="T8" s="219"/>
      <c r="U8" s="205">
        <f>SUM(D8:T8)</f>
        <v>32</v>
      </c>
      <c r="V8" s="110">
        <f>SUM(D8:T8)-2</f>
        <v>30</v>
      </c>
    </row>
    <row r="9" spans="1:22" s="34" customFormat="1" ht="15">
      <c r="A9" s="419">
        <v>4</v>
      </c>
      <c r="B9" s="529" t="s">
        <v>287</v>
      </c>
      <c r="C9" s="434" t="s">
        <v>36</v>
      </c>
      <c r="D9" s="200"/>
      <c r="E9" s="432"/>
      <c r="F9" s="200"/>
      <c r="G9" s="200"/>
      <c r="H9" s="200"/>
      <c r="I9" s="200"/>
      <c r="J9" s="200"/>
      <c r="K9" s="200"/>
      <c r="L9" s="200"/>
      <c r="M9" s="547"/>
      <c r="N9" s="547"/>
      <c r="O9" s="596"/>
      <c r="P9" s="419">
        <v>5</v>
      </c>
      <c r="Q9" s="419">
        <v>5</v>
      </c>
      <c r="R9" s="200"/>
      <c r="S9" s="200"/>
      <c r="T9" s="200"/>
      <c r="U9" s="205">
        <f>SUM(D9:T9)</f>
        <v>10</v>
      </c>
      <c r="V9" s="110">
        <f>SUM(D9:T9)</f>
        <v>10</v>
      </c>
    </row>
    <row r="10" spans="1:22" s="34" customFormat="1" ht="15">
      <c r="A10" s="395">
        <v>5</v>
      </c>
      <c r="B10" s="435" t="s">
        <v>234</v>
      </c>
      <c r="C10" s="436" t="s">
        <v>123</v>
      </c>
      <c r="D10" s="216"/>
      <c r="E10" s="217"/>
      <c r="F10" s="216"/>
      <c r="G10" s="216"/>
      <c r="H10" s="216"/>
      <c r="I10" s="79"/>
      <c r="J10" s="218">
        <v>2</v>
      </c>
      <c r="K10" s="218">
        <v>2</v>
      </c>
      <c r="L10" s="218"/>
      <c r="M10" s="531"/>
      <c r="N10" s="531"/>
      <c r="O10" s="218"/>
      <c r="P10" s="218"/>
      <c r="Q10" s="206"/>
      <c r="R10" s="219"/>
      <c r="S10" s="219"/>
      <c r="T10" s="219"/>
      <c r="U10" s="205">
        <f>SUM(D10:T10)</f>
        <v>4</v>
      </c>
      <c r="V10" s="110">
        <f>SUM(D10:T10)</f>
        <v>4</v>
      </c>
    </row>
    <row r="11" spans="1:22" s="518" customFormat="1" ht="15">
      <c r="A11" s="70"/>
      <c r="B11" s="523"/>
      <c r="C11" s="519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70"/>
      <c r="Q11" s="70"/>
      <c r="R11" s="177"/>
      <c r="S11" s="177"/>
      <c r="T11" s="177"/>
      <c r="U11" s="528"/>
      <c r="V11" s="179"/>
    </row>
    <row r="12" spans="1:21" s="113" customFormat="1" ht="15.75">
      <c r="A12" s="126"/>
      <c r="B12" s="104" t="s">
        <v>289</v>
      </c>
      <c r="J12" s="78"/>
      <c r="K12" s="78"/>
      <c r="L12" s="78"/>
      <c r="M12" s="49"/>
      <c r="N12" s="49"/>
      <c r="O12" s="49"/>
      <c r="P12" s="49"/>
      <c r="Q12" s="49"/>
      <c r="R12" s="177"/>
      <c r="S12" s="177"/>
      <c r="T12" s="177"/>
      <c r="U12" s="49"/>
    </row>
    <row r="13" spans="2:21" s="113" customFormat="1" ht="15.75">
      <c r="B13" s="104" t="s">
        <v>95</v>
      </c>
      <c r="C13" s="80"/>
      <c r="J13" s="78"/>
      <c r="K13" s="78"/>
      <c r="L13" s="78"/>
      <c r="M13" s="49"/>
      <c r="N13" s="49"/>
      <c r="O13" s="49"/>
      <c r="P13" s="49"/>
      <c r="Q13" s="49"/>
      <c r="R13" s="177"/>
      <c r="S13" s="177"/>
      <c r="T13" s="177"/>
      <c r="U13" s="49"/>
    </row>
  </sheetData>
  <sheetProtection/>
  <mergeCells count="9">
    <mergeCell ref="R4:S4"/>
    <mergeCell ref="J4:K4"/>
    <mergeCell ref="D4:E4"/>
    <mergeCell ref="F4:G4"/>
    <mergeCell ref="U4:V4"/>
    <mergeCell ref="H4:I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0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16.28125" style="0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21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4" t="s">
        <v>263</v>
      </c>
      <c r="K4" s="665"/>
      <c r="L4" s="662" t="s">
        <v>232</v>
      </c>
      <c r="M4" s="663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107" t="s">
        <v>6</v>
      </c>
    </row>
    <row r="6" spans="1:22" ht="15">
      <c r="A6" s="390">
        <v>1</v>
      </c>
      <c r="B6" s="265" t="s">
        <v>147</v>
      </c>
      <c r="C6" s="265" t="s">
        <v>148</v>
      </c>
      <c r="D6" s="37">
        <v>5</v>
      </c>
      <c r="E6" s="37">
        <v>5</v>
      </c>
      <c r="F6" s="135">
        <v>5</v>
      </c>
      <c r="G6" s="135">
        <v>5</v>
      </c>
      <c r="H6" s="135">
        <v>5</v>
      </c>
      <c r="I6" s="135">
        <v>5</v>
      </c>
      <c r="J6" s="135">
        <v>5</v>
      </c>
      <c r="K6" s="135">
        <v>5</v>
      </c>
      <c r="L6" s="135">
        <v>10</v>
      </c>
      <c r="M6" s="135">
        <v>10</v>
      </c>
      <c r="N6" s="538"/>
      <c r="O6" s="538"/>
      <c r="P6" s="37">
        <v>1</v>
      </c>
      <c r="Q6" s="135">
        <v>1</v>
      </c>
      <c r="R6" s="135"/>
      <c r="S6" s="37"/>
      <c r="T6" s="37">
        <v>5</v>
      </c>
      <c r="U6" s="52">
        <f>SUM(D6:T6)</f>
        <v>67</v>
      </c>
      <c r="V6" s="109">
        <f>SUM(D6:T6)</f>
        <v>67</v>
      </c>
    </row>
    <row r="7" spans="1:22" ht="15">
      <c r="A7" s="419">
        <v>2</v>
      </c>
      <c r="B7" s="420" t="s">
        <v>283</v>
      </c>
      <c r="C7" s="419" t="s">
        <v>48</v>
      </c>
      <c r="D7" s="200"/>
      <c r="E7" s="200"/>
      <c r="F7" s="200"/>
      <c r="G7" s="200"/>
      <c r="H7" s="200"/>
      <c r="I7" s="200"/>
      <c r="J7" s="200"/>
      <c r="K7" s="547"/>
      <c r="L7" s="200"/>
      <c r="M7" s="200"/>
      <c r="N7" s="547"/>
      <c r="O7" s="596"/>
      <c r="P7" s="419">
        <v>6</v>
      </c>
      <c r="Q7" s="419">
        <v>6</v>
      </c>
      <c r="R7" s="419">
        <v>10</v>
      </c>
      <c r="S7" s="419">
        <v>10</v>
      </c>
      <c r="T7" s="200"/>
      <c r="U7" s="52">
        <f>SUM(D7:T7)</f>
        <v>32</v>
      </c>
      <c r="V7" s="109">
        <f>SUM(D7:T7)</f>
        <v>32</v>
      </c>
    </row>
    <row r="9" spans="1:20" s="111" customFormat="1" ht="15.75">
      <c r="A9" s="126"/>
      <c r="B9" s="104" t="s">
        <v>289</v>
      </c>
      <c r="J9" s="78"/>
      <c r="K9" s="78"/>
      <c r="L9" s="78"/>
      <c r="M9" s="49"/>
      <c r="N9" s="49"/>
      <c r="O9" s="49"/>
      <c r="P9" s="49"/>
      <c r="Q9" s="49"/>
      <c r="R9" s="177"/>
      <c r="S9" s="177"/>
      <c r="T9" s="49"/>
    </row>
    <row r="10" spans="2:20" s="111" customFormat="1" ht="15.75">
      <c r="B10" s="104" t="s">
        <v>95</v>
      </c>
      <c r="C10" s="80"/>
      <c r="J10" s="78"/>
      <c r="K10" s="78"/>
      <c r="L10" s="78"/>
      <c r="M10" s="49"/>
      <c r="N10" s="49"/>
      <c r="O10" s="49"/>
      <c r="P10" s="49"/>
      <c r="Q10" s="49"/>
      <c r="R10" s="177"/>
      <c r="S10" s="177"/>
      <c r="T10" s="49"/>
    </row>
  </sheetData>
  <sheetProtection/>
  <mergeCells count="9">
    <mergeCell ref="R4:S4"/>
    <mergeCell ref="J4:K4"/>
    <mergeCell ref="D4:E4"/>
    <mergeCell ref="F4:G4"/>
    <mergeCell ref="U4:V4"/>
    <mergeCell ref="H4:I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8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0.00390625" style="6" customWidth="1"/>
    <col min="3" max="3" width="14.7109375" style="6" customWidth="1"/>
    <col min="4" max="5" width="8.7109375" style="0" customWidth="1"/>
    <col min="14" max="15" width="9.140625" style="100" customWidth="1"/>
    <col min="16" max="17" width="9.140625" style="113" customWidth="1"/>
    <col min="18" max="19" width="9.140625" style="192" customWidth="1"/>
    <col min="20" max="20" width="17.00390625" style="0" bestFit="1" customWidth="1"/>
    <col min="21" max="21" width="10.8515625" style="39" bestFit="1" customWidth="1"/>
    <col min="22" max="22" width="9.421875" style="0" bestFit="1" customWidth="1"/>
    <col min="23" max="23" width="9.140625" style="14" customWidth="1"/>
  </cols>
  <sheetData>
    <row r="1" spans="1:23" s="3" customFormat="1" ht="20.25">
      <c r="A1" s="3" t="s">
        <v>260</v>
      </c>
      <c r="B1" s="4"/>
      <c r="C1" s="4"/>
      <c r="U1" s="42"/>
      <c r="W1" s="22"/>
    </row>
    <row r="2" spans="1:23" s="1" customFormat="1" ht="18">
      <c r="A2" s="1" t="s">
        <v>8</v>
      </c>
      <c r="B2" s="5"/>
      <c r="C2" s="5"/>
      <c r="U2" s="43"/>
      <c r="W2" s="23"/>
    </row>
    <row r="3" spans="4:27" ht="15"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232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55" t="s">
        <v>17</v>
      </c>
      <c r="V3" s="655"/>
      <c r="W3" s="49"/>
      <c r="X3" s="49"/>
      <c r="Y3" s="49"/>
      <c r="Z3" s="49"/>
      <c r="AA3" s="49"/>
    </row>
    <row r="4" spans="1:27" s="20" customFormat="1" ht="15.75">
      <c r="A4" s="7" t="s">
        <v>1</v>
      </c>
      <c r="B4" s="8" t="s">
        <v>0</v>
      </c>
      <c r="C4" s="17" t="s">
        <v>2</v>
      </c>
      <c r="D4" s="16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110" t="s">
        <v>6</v>
      </c>
      <c r="W4" s="101"/>
      <c r="X4" s="101"/>
      <c r="Y4" s="101"/>
      <c r="Z4" s="101"/>
      <c r="AA4" s="101"/>
    </row>
    <row r="5" spans="1:27" s="20" customFormat="1" ht="15.75">
      <c r="A5" s="28">
        <v>1</v>
      </c>
      <c r="B5" s="303" t="s">
        <v>129</v>
      </c>
      <c r="C5" s="292" t="s">
        <v>36</v>
      </c>
      <c r="D5" s="295">
        <v>9</v>
      </c>
      <c r="E5" s="294">
        <v>13</v>
      </c>
      <c r="F5" s="425">
        <v>16</v>
      </c>
      <c r="G5" s="344">
        <v>8</v>
      </c>
      <c r="H5" s="344">
        <v>16</v>
      </c>
      <c r="I5" s="344">
        <v>16</v>
      </c>
      <c r="J5" s="425">
        <v>25.33</v>
      </c>
      <c r="K5" s="425">
        <v>20.4</v>
      </c>
      <c r="L5" s="584">
        <v>6</v>
      </c>
      <c r="M5" s="344">
        <v>18</v>
      </c>
      <c r="N5" s="344">
        <v>12</v>
      </c>
      <c r="O5" s="344">
        <v>12</v>
      </c>
      <c r="P5" s="584">
        <v>4</v>
      </c>
      <c r="Q5" s="587">
        <v>8</v>
      </c>
      <c r="R5" s="636">
        <v>24</v>
      </c>
      <c r="S5" s="636">
        <v>24</v>
      </c>
      <c r="T5" s="344">
        <f>(11+5)</f>
        <v>16</v>
      </c>
      <c r="U5" s="198">
        <f aca="true" t="shared" si="0" ref="U5:U29">SUM(D5:T5)</f>
        <v>247.73</v>
      </c>
      <c r="V5" s="197">
        <f>SUM(D5:T5)-6-4</f>
        <v>237.73</v>
      </c>
      <c r="W5" s="101"/>
      <c r="X5" s="101"/>
      <c r="Y5" s="101"/>
      <c r="Z5" s="101"/>
      <c r="AA5" s="101"/>
    </row>
    <row r="6" spans="1:27" s="20" customFormat="1" ht="15.75">
      <c r="A6" s="28">
        <v>2</v>
      </c>
      <c r="B6" s="303" t="s">
        <v>178</v>
      </c>
      <c r="C6" s="292" t="s">
        <v>148</v>
      </c>
      <c r="D6" s="295">
        <v>10</v>
      </c>
      <c r="E6" s="209">
        <v>11</v>
      </c>
      <c r="F6" s="139">
        <v>13</v>
      </c>
      <c r="G6" s="139">
        <v>11</v>
      </c>
      <c r="H6" s="139">
        <v>9</v>
      </c>
      <c r="I6" s="102">
        <v>3</v>
      </c>
      <c r="J6" s="425">
        <v>25.33</v>
      </c>
      <c r="K6" s="425">
        <v>20.4</v>
      </c>
      <c r="L6" s="139">
        <v>15</v>
      </c>
      <c r="M6" s="139">
        <v>13</v>
      </c>
      <c r="N6" s="139">
        <v>10</v>
      </c>
      <c r="O6" s="139">
        <v>9</v>
      </c>
      <c r="P6" s="537"/>
      <c r="Q6" s="537">
        <v>2</v>
      </c>
      <c r="R6" s="637">
        <v>16</v>
      </c>
      <c r="S6" s="637">
        <v>14</v>
      </c>
      <c r="T6" s="139">
        <f>(6+5)</f>
        <v>11</v>
      </c>
      <c r="U6" s="198">
        <f t="shared" si="0"/>
        <v>192.73</v>
      </c>
      <c r="V6" s="197">
        <f>SUM(D6:T6)-2</f>
        <v>190.73</v>
      </c>
      <c r="W6" s="101"/>
      <c r="X6" s="101"/>
      <c r="Y6" s="101"/>
      <c r="Z6" s="101"/>
      <c r="AA6" s="101"/>
    </row>
    <row r="7" spans="1:27" s="20" customFormat="1" ht="15.75">
      <c r="A7" s="28">
        <f aca="true" t="shared" si="1" ref="A7:A14">(A6+1)</f>
        <v>3</v>
      </c>
      <c r="B7" s="452" t="s">
        <v>207</v>
      </c>
      <c r="C7" s="292" t="s">
        <v>148</v>
      </c>
      <c r="D7" s="382"/>
      <c r="E7" s="239"/>
      <c r="F7" s="425">
        <v>7</v>
      </c>
      <c r="G7" s="344">
        <v>13</v>
      </c>
      <c r="H7" s="344">
        <v>5</v>
      </c>
      <c r="I7" s="344">
        <v>11</v>
      </c>
      <c r="J7" s="425">
        <v>25.33</v>
      </c>
      <c r="K7" s="425">
        <v>20.4</v>
      </c>
      <c r="L7" s="584"/>
      <c r="M7" s="344">
        <v>15</v>
      </c>
      <c r="N7" s="344">
        <v>6</v>
      </c>
      <c r="O7" s="584"/>
      <c r="P7" s="587">
        <v>2</v>
      </c>
      <c r="Q7" s="344">
        <v>6</v>
      </c>
      <c r="R7" s="636">
        <v>20</v>
      </c>
      <c r="S7" s="636">
        <v>20</v>
      </c>
      <c r="T7" s="344"/>
      <c r="U7" s="198">
        <f t="shared" si="0"/>
        <v>150.73</v>
      </c>
      <c r="V7" s="197">
        <f aca="true" t="shared" si="2" ref="V7:V29">SUM(D7:T7)</f>
        <v>150.73</v>
      </c>
      <c r="W7" s="101"/>
      <c r="X7" s="101"/>
      <c r="Y7" s="101"/>
      <c r="Z7" s="101"/>
      <c r="AA7" s="101"/>
    </row>
    <row r="8" spans="1:27" s="20" customFormat="1" ht="15.75">
      <c r="A8" s="28">
        <f t="shared" si="1"/>
        <v>4</v>
      </c>
      <c r="B8" s="303" t="s">
        <v>180</v>
      </c>
      <c r="C8" s="292" t="s">
        <v>148</v>
      </c>
      <c r="D8" s="295">
        <v>5</v>
      </c>
      <c r="E8" s="294">
        <v>10</v>
      </c>
      <c r="F8" s="425">
        <v>8</v>
      </c>
      <c r="G8" s="344">
        <v>7</v>
      </c>
      <c r="H8" s="344">
        <v>7</v>
      </c>
      <c r="I8" s="344">
        <v>8</v>
      </c>
      <c r="J8" s="46">
        <v>25.33</v>
      </c>
      <c r="K8" s="46">
        <v>20.4</v>
      </c>
      <c r="L8" s="344">
        <v>12</v>
      </c>
      <c r="M8" s="344">
        <v>4</v>
      </c>
      <c r="N8" s="344"/>
      <c r="O8" s="584"/>
      <c r="P8" s="587"/>
      <c r="Q8" s="584"/>
      <c r="R8" s="636"/>
      <c r="S8" s="636"/>
      <c r="T8" s="255"/>
      <c r="U8" s="198">
        <f t="shared" si="0"/>
        <v>106.72999999999999</v>
      </c>
      <c r="V8" s="197">
        <f t="shared" si="2"/>
        <v>106.72999999999999</v>
      </c>
      <c r="W8" s="101"/>
      <c r="X8" s="101"/>
      <c r="Y8" s="101"/>
      <c r="Z8" s="101"/>
      <c r="AA8" s="101"/>
    </row>
    <row r="9" spans="1:27" s="20" customFormat="1" ht="15.75">
      <c r="A9" s="28">
        <f t="shared" si="1"/>
        <v>5</v>
      </c>
      <c r="B9" s="303" t="s">
        <v>175</v>
      </c>
      <c r="C9" s="381" t="s">
        <v>36</v>
      </c>
      <c r="D9" s="295">
        <v>18</v>
      </c>
      <c r="E9" s="294"/>
      <c r="F9" s="425">
        <v>2</v>
      </c>
      <c r="G9" s="344">
        <v>2</v>
      </c>
      <c r="H9" s="344"/>
      <c r="I9" s="584"/>
      <c r="J9" s="46">
        <v>25.33</v>
      </c>
      <c r="K9" s="46">
        <v>20.4</v>
      </c>
      <c r="L9" s="344">
        <v>2</v>
      </c>
      <c r="M9" s="344">
        <v>9</v>
      </c>
      <c r="N9" s="344">
        <v>15</v>
      </c>
      <c r="O9" s="344">
        <v>3</v>
      </c>
      <c r="P9" s="587"/>
      <c r="Q9" s="584"/>
      <c r="R9" s="636">
        <v>2</v>
      </c>
      <c r="S9" s="636">
        <v>2</v>
      </c>
      <c r="T9" s="344"/>
      <c r="U9" s="198">
        <f t="shared" si="0"/>
        <v>100.72999999999999</v>
      </c>
      <c r="V9" s="197">
        <f t="shared" si="2"/>
        <v>100.72999999999999</v>
      </c>
      <c r="W9" s="101"/>
      <c r="X9" s="101"/>
      <c r="Y9" s="101"/>
      <c r="Z9" s="101"/>
      <c r="AA9" s="101"/>
    </row>
    <row r="10" spans="1:27" s="20" customFormat="1" ht="15.75">
      <c r="A10" s="28">
        <f t="shared" si="1"/>
        <v>6</v>
      </c>
      <c r="B10" s="303" t="s">
        <v>130</v>
      </c>
      <c r="C10" s="292" t="s">
        <v>167</v>
      </c>
      <c r="D10" s="295">
        <v>7</v>
      </c>
      <c r="E10" s="294">
        <v>18</v>
      </c>
      <c r="F10" s="46"/>
      <c r="G10" s="344">
        <v>6</v>
      </c>
      <c r="H10" s="344">
        <v>8</v>
      </c>
      <c r="I10" s="344">
        <v>6</v>
      </c>
      <c r="J10" s="46">
        <v>8</v>
      </c>
      <c r="K10" s="46">
        <v>20.4</v>
      </c>
      <c r="L10" s="344"/>
      <c r="M10" s="344">
        <v>8</v>
      </c>
      <c r="N10" s="344"/>
      <c r="O10" s="587"/>
      <c r="P10" s="584"/>
      <c r="Q10" s="584"/>
      <c r="R10" s="636"/>
      <c r="S10" s="636"/>
      <c r="T10" s="255"/>
      <c r="U10" s="198">
        <f t="shared" si="0"/>
        <v>81.4</v>
      </c>
      <c r="V10" s="197">
        <f t="shared" si="2"/>
        <v>81.4</v>
      </c>
      <c r="W10" s="101"/>
      <c r="X10" s="101"/>
      <c r="Y10" s="101"/>
      <c r="Z10" s="101"/>
      <c r="AA10" s="101"/>
    </row>
    <row r="11" spans="1:27" s="20" customFormat="1" ht="15.75">
      <c r="A11" s="28">
        <v>7</v>
      </c>
      <c r="B11" s="303" t="s">
        <v>176</v>
      </c>
      <c r="C11" s="292" t="s">
        <v>36</v>
      </c>
      <c r="D11" s="295">
        <v>13</v>
      </c>
      <c r="E11" s="294">
        <v>15</v>
      </c>
      <c r="F11" s="46">
        <v>5</v>
      </c>
      <c r="G11" s="425">
        <v>1</v>
      </c>
      <c r="H11" s="344">
        <v>2</v>
      </c>
      <c r="I11" s="344">
        <v>4</v>
      </c>
      <c r="J11" s="46">
        <v>14</v>
      </c>
      <c r="K11" s="46">
        <v>20.4</v>
      </c>
      <c r="L11" s="344"/>
      <c r="M11" s="344"/>
      <c r="N11" s="344"/>
      <c r="O11" s="587"/>
      <c r="P11" s="584"/>
      <c r="Q11" s="584"/>
      <c r="R11" s="636"/>
      <c r="S11" s="636"/>
      <c r="T11" s="344"/>
      <c r="U11" s="198">
        <f t="shared" si="0"/>
        <v>74.4</v>
      </c>
      <c r="V11" s="197">
        <f t="shared" si="2"/>
        <v>74.4</v>
      </c>
      <c r="W11" s="101"/>
      <c r="X11" s="101"/>
      <c r="Y11" s="101"/>
      <c r="Z11" s="101"/>
      <c r="AA11" s="101"/>
    </row>
    <row r="12" spans="1:27" s="133" customFormat="1" ht="15.75">
      <c r="A12" s="28">
        <f t="shared" si="1"/>
        <v>8</v>
      </c>
      <c r="B12" s="378" t="s">
        <v>240</v>
      </c>
      <c r="C12" s="380" t="s">
        <v>107</v>
      </c>
      <c r="D12" s="32"/>
      <c r="E12" s="274"/>
      <c r="F12" s="32"/>
      <c r="G12" s="32"/>
      <c r="H12" s="32"/>
      <c r="I12" s="32"/>
      <c r="J12" s="46">
        <v>14</v>
      </c>
      <c r="K12" s="46">
        <v>20.4</v>
      </c>
      <c r="L12" s="102">
        <v>10</v>
      </c>
      <c r="M12" s="102">
        <v>11</v>
      </c>
      <c r="N12" s="102">
        <v>7</v>
      </c>
      <c r="O12" s="102"/>
      <c r="P12" s="537"/>
      <c r="Q12" s="537"/>
      <c r="R12" s="638"/>
      <c r="S12" s="638"/>
      <c r="T12" s="102"/>
      <c r="U12" s="198">
        <f t="shared" si="0"/>
        <v>62.4</v>
      </c>
      <c r="V12" s="197">
        <f t="shared" si="2"/>
        <v>62.4</v>
      </c>
      <c r="W12" s="132"/>
      <c r="X12" s="132"/>
      <c r="Y12" s="132"/>
      <c r="Z12" s="132"/>
      <c r="AA12" s="132"/>
    </row>
    <row r="13" spans="1:27" s="20" customFormat="1" ht="15.75">
      <c r="A13" s="28">
        <f t="shared" si="1"/>
        <v>9</v>
      </c>
      <c r="B13" s="378" t="s">
        <v>241</v>
      </c>
      <c r="C13" s="373" t="s">
        <v>88</v>
      </c>
      <c r="D13" s="244"/>
      <c r="E13" s="242"/>
      <c r="F13" s="243"/>
      <c r="G13" s="244"/>
      <c r="H13" s="328"/>
      <c r="I13" s="172"/>
      <c r="J13" s="243">
        <v>8</v>
      </c>
      <c r="K13" s="243">
        <v>7</v>
      </c>
      <c r="L13" s="172"/>
      <c r="M13" s="581"/>
      <c r="N13" s="581"/>
      <c r="O13" s="589"/>
      <c r="P13" s="172"/>
      <c r="Q13" s="172"/>
      <c r="R13" s="639">
        <v>30</v>
      </c>
      <c r="S13" s="639">
        <v>12</v>
      </c>
      <c r="T13" s="172"/>
      <c r="U13" s="198">
        <f t="shared" si="0"/>
        <v>57</v>
      </c>
      <c r="V13" s="197">
        <f t="shared" si="2"/>
        <v>57</v>
      </c>
      <c r="W13" s="101"/>
      <c r="X13" s="101"/>
      <c r="Y13" s="101"/>
      <c r="Z13" s="101"/>
      <c r="AA13" s="101"/>
    </row>
    <row r="14" spans="1:27" s="20" customFormat="1" ht="15.75">
      <c r="A14" s="28">
        <f t="shared" si="1"/>
        <v>10</v>
      </c>
      <c r="B14" s="484" t="s">
        <v>267</v>
      </c>
      <c r="C14" s="292" t="s">
        <v>148</v>
      </c>
      <c r="D14" s="96"/>
      <c r="E14" s="240"/>
      <c r="F14" s="96"/>
      <c r="G14" s="533"/>
      <c r="H14" s="533"/>
      <c r="I14" s="533"/>
      <c r="J14" s="96"/>
      <c r="K14" s="96"/>
      <c r="L14" s="139"/>
      <c r="M14" s="139">
        <v>2</v>
      </c>
      <c r="N14" s="139">
        <v>4</v>
      </c>
      <c r="O14" s="139">
        <v>4</v>
      </c>
      <c r="P14" s="139">
        <v>6</v>
      </c>
      <c r="Q14" s="139">
        <v>11</v>
      </c>
      <c r="R14" s="637">
        <v>10</v>
      </c>
      <c r="S14" s="637">
        <v>16</v>
      </c>
      <c r="T14" s="139"/>
      <c r="U14" s="198">
        <f t="shared" si="0"/>
        <v>53</v>
      </c>
      <c r="V14" s="197">
        <f t="shared" si="2"/>
        <v>53</v>
      </c>
      <c r="W14" s="101"/>
      <c r="X14" s="101"/>
      <c r="Y14" s="101"/>
      <c r="Z14" s="101"/>
      <c r="AA14" s="101"/>
    </row>
    <row r="15" spans="1:27" s="20" customFormat="1" ht="15.75">
      <c r="A15" s="95">
        <v>12</v>
      </c>
      <c r="B15" s="303" t="s">
        <v>179</v>
      </c>
      <c r="C15" s="381" t="s">
        <v>92</v>
      </c>
      <c r="D15" s="296">
        <v>6</v>
      </c>
      <c r="E15" s="294">
        <v>9</v>
      </c>
      <c r="F15" s="46"/>
      <c r="G15" s="344"/>
      <c r="H15" s="344"/>
      <c r="I15" s="344"/>
      <c r="J15" s="46">
        <v>14</v>
      </c>
      <c r="K15" s="46">
        <v>7</v>
      </c>
      <c r="L15" s="344"/>
      <c r="M15" s="344"/>
      <c r="N15" s="344">
        <v>6</v>
      </c>
      <c r="O15" s="587"/>
      <c r="P15" s="584"/>
      <c r="Q15" s="584"/>
      <c r="R15" s="636"/>
      <c r="S15" s="636"/>
      <c r="T15" s="255"/>
      <c r="U15" s="198">
        <f t="shared" si="0"/>
        <v>42</v>
      </c>
      <c r="V15" s="197">
        <f t="shared" si="2"/>
        <v>42</v>
      </c>
      <c r="W15" s="101"/>
      <c r="X15" s="101"/>
      <c r="Y15" s="101"/>
      <c r="Z15" s="101"/>
      <c r="AA15" s="101"/>
    </row>
    <row r="16" spans="1:27" s="20" customFormat="1" ht="15.75">
      <c r="A16" s="28">
        <f>(A15+1)</f>
        <v>13</v>
      </c>
      <c r="B16" s="303" t="s">
        <v>177</v>
      </c>
      <c r="C16" s="381" t="s">
        <v>36</v>
      </c>
      <c r="D16" s="296">
        <v>11</v>
      </c>
      <c r="E16" s="294">
        <v>4</v>
      </c>
      <c r="F16" s="46">
        <v>9</v>
      </c>
      <c r="G16" s="344">
        <v>3</v>
      </c>
      <c r="H16" s="344">
        <v>3</v>
      </c>
      <c r="I16" s="344">
        <v>9</v>
      </c>
      <c r="J16" s="46">
        <v>2</v>
      </c>
      <c r="K16" s="46"/>
      <c r="L16" s="344"/>
      <c r="M16" s="344"/>
      <c r="N16" s="584"/>
      <c r="O16" s="587"/>
      <c r="P16" s="584"/>
      <c r="Q16" s="344"/>
      <c r="R16" s="636"/>
      <c r="S16" s="636"/>
      <c r="T16" s="344"/>
      <c r="U16" s="198">
        <f t="shared" si="0"/>
        <v>41</v>
      </c>
      <c r="V16" s="197">
        <f t="shared" si="2"/>
        <v>41</v>
      </c>
      <c r="W16" s="101"/>
      <c r="X16" s="101"/>
      <c r="Y16" s="101"/>
      <c r="Z16" s="101"/>
      <c r="AA16" s="101"/>
    </row>
    <row r="17" spans="1:27" s="20" customFormat="1" ht="15.75">
      <c r="A17" s="28">
        <v>14</v>
      </c>
      <c r="B17" s="452" t="s">
        <v>206</v>
      </c>
      <c r="C17" s="381" t="s">
        <v>148</v>
      </c>
      <c r="D17" s="246"/>
      <c r="E17" s="294"/>
      <c r="F17" s="425">
        <v>11</v>
      </c>
      <c r="G17" s="344">
        <v>16</v>
      </c>
      <c r="H17" s="344">
        <v>4</v>
      </c>
      <c r="I17" s="344">
        <v>7</v>
      </c>
      <c r="J17" s="425"/>
      <c r="K17" s="425"/>
      <c r="L17" s="344"/>
      <c r="M17" s="344"/>
      <c r="N17" s="584"/>
      <c r="O17" s="587"/>
      <c r="P17" s="584"/>
      <c r="Q17" s="344"/>
      <c r="R17" s="636"/>
      <c r="S17" s="636"/>
      <c r="T17" s="344"/>
      <c r="U17" s="198">
        <f t="shared" si="0"/>
        <v>38</v>
      </c>
      <c r="V17" s="197">
        <f t="shared" si="2"/>
        <v>38</v>
      </c>
      <c r="W17" s="101"/>
      <c r="X17" s="101"/>
      <c r="Y17" s="101"/>
      <c r="Z17" s="101"/>
      <c r="AA17" s="101"/>
    </row>
    <row r="18" spans="1:27" s="20" customFormat="1" ht="15.75">
      <c r="A18" s="28">
        <f>(A17+1)</f>
        <v>15</v>
      </c>
      <c r="B18" s="185" t="s">
        <v>139</v>
      </c>
      <c r="C18" s="381" t="s">
        <v>148</v>
      </c>
      <c r="D18" s="246"/>
      <c r="E18" s="240"/>
      <c r="F18" s="96"/>
      <c r="G18" s="96"/>
      <c r="H18" s="139"/>
      <c r="I18" s="139"/>
      <c r="J18" s="96"/>
      <c r="K18" s="96"/>
      <c r="L18" s="139"/>
      <c r="M18" s="139"/>
      <c r="N18" s="139"/>
      <c r="O18" s="537"/>
      <c r="P18" s="537"/>
      <c r="Q18" s="102"/>
      <c r="R18" s="102">
        <v>6</v>
      </c>
      <c r="S18" s="637">
        <v>30</v>
      </c>
      <c r="T18" s="139"/>
      <c r="U18" s="198">
        <f t="shared" si="0"/>
        <v>36</v>
      </c>
      <c r="V18" s="197">
        <f t="shared" si="2"/>
        <v>36</v>
      </c>
      <c r="W18" s="101"/>
      <c r="X18" s="101"/>
      <c r="Y18" s="101"/>
      <c r="Z18" s="101"/>
      <c r="AA18" s="101"/>
    </row>
    <row r="19" spans="1:27" s="20" customFormat="1" ht="15.75">
      <c r="A19" s="28">
        <f>(A18+1)</f>
        <v>16</v>
      </c>
      <c r="B19" s="452" t="s">
        <v>209</v>
      </c>
      <c r="C19" s="383" t="s">
        <v>73</v>
      </c>
      <c r="D19" s="96"/>
      <c r="E19" s="240"/>
      <c r="F19" s="533"/>
      <c r="G19" s="139">
        <v>5</v>
      </c>
      <c r="H19" s="139">
        <v>11</v>
      </c>
      <c r="I19" s="139">
        <v>2</v>
      </c>
      <c r="J19" s="96"/>
      <c r="K19" s="96"/>
      <c r="L19" s="139">
        <v>5</v>
      </c>
      <c r="M19" s="139">
        <v>7</v>
      </c>
      <c r="N19" s="537"/>
      <c r="O19" s="102"/>
      <c r="P19" s="139"/>
      <c r="Q19" s="139"/>
      <c r="R19" s="637"/>
      <c r="S19" s="637"/>
      <c r="T19" s="139"/>
      <c r="U19" s="198">
        <f t="shared" si="0"/>
        <v>30</v>
      </c>
      <c r="V19" s="197">
        <f t="shared" si="2"/>
        <v>30</v>
      </c>
      <c r="W19" s="101"/>
      <c r="X19" s="101"/>
      <c r="Y19" s="101"/>
      <c r="Z19" s="101"/>
      <c r="AA19" s="101"/>
    </row>
    <row r="20" spans="1:27" s="20" customFormat="1" ht="15.75">
      <c r="A20" s="28">
        <f>(A19+1)</f>
        <v>17</v>
      </c>
      <c r="B20" s="303" t="s">
        <v>117</v>
      </c>
      <c r="C20" s="381" t="s">
        <v>107</v>
      </c>
      <c r="D20" s="296">
        <v>1</v>
      </c>
      <c r="E20" s="209">
        <v>2</v>
      </c>
      <c r="F20" s="96"/>
      <c r="G20" s="139">
        <v>4</v>
      </c>
      <c r="H20" s="139">
        <v>13</v>
      </c>
      <c r="I20" s="139">
        <v>5</v>
      </c>
      <c r="J20" s="96"/>
      <c r="K20" s="96"/>
      <c r="L20" s="139"/>
      <c r="M20" s="537"/>
      <c r="N20" s="537"/>
      <c r="O20" s="102"/>
      <c r="P20" s="139"/>
      <c r="Q20" s="139"/>
      <c r="R20" s="637"/>
      <c r="S20" s="637"/>
      <c r="T20" s="139"/>
      <c r="U20" s="198">
        <f t="shared" si="0"/>
        <v>25</v>
      </c>
      <c r="V20" s="197">
        <f t="shared" si="2"/>
        <v>25</v>
      </c>
      <c r="W20" s="101"/>
      <c r="X20" s="101"/>
      <c r="Y20" s="101"/>
      <c r="Z20" s="101"/>
      <c r="AA20" s="101"/>
    </row>
    <row r="21" spans="1:27" s="20" customFormat="1" ht="15.75">
      <c r="A21" s="31">
        <v>18</v>
      </c>
      <c r="B21" s="303" t="s">
        <v>182</v>
      </c>
      <c r="C21" s="292" t="s">
        <v>148</v>
      </c>
      <c r="D21" s="231"/>
      <c r="E21" s="209">
        <v>1</v>
      </c>
      <c r="F21" s="96"/>
      <c r="G21" s="139"/>
      <c r="H21" s="139"/>
      <c r="I21" s="537"/>
      <c r="J21" s="96"/>
      <c r="K21" s="96"/>
      <c r="L21" s="537"/>
      <c r="M21" s="537"/>
      <c r="N21" s="139">
        <v>2</v>
      </c>
      <c r="O21" s="102">
        <v>7</v>
      </c>
      <c r="P21" s="139">
        <v>9</v>
      </c>
      <c r="Q21" s="139">
        <v>3</v>
      </c>
      <c r="R21" s="637"/>
      <c r="S21" s="637"/>
      <c r="T21" s="139"/>
      <c r="U21" s="198">
        <f t="shared" si="0"/>
        <v>22</v>
      </c>
      <c r="V21" s="197">
        <f t="shared" si="2"/>
        <v>22</v>
      </c>
      <c r="W21" s="101"/>
      <c r="X21" s="101"/>
      <c r="Y21" s="101"/>
      <c r="Z21" s="101"/>
      <c r="AA21" s="101"/>
    </row>
    <row r="22" spans="1:27" s="20" customFormat="1" ht="15.75">
      <c r="A22" s="28">
        <v>19</v>
      </c>
      <c r="B22" s="451" t="s">
        <v>265</v>
      </c>
      <c r="C22" s="373" t="s">
        <v>88</v>
      </c>
      <c r="D22" s="96"/>
      <c r="E22" s="240"/>
      <c r="F22" s="96"/>
      <c r="G22" s="96"/>
      <c r="H22" s="96"/>
      <c r="I22" s="533"/>
      <c r="J22" s="96"/>
      <c r="K22" s="96"/>
      <c r="L22" s="139">
        <v>8</v>
      </c>
      <c r="M22" s="139">
        <v>1</v>
      </c>
      <c r="N22" s="139">
        <v>1</v>
      </c>
      <c r="O22" s="139">
        <v>2</v>
      </c>
      <c r="P22" s="537"/>
      <c r="Q22" s="102"/>
      <c r="R22" s="637">
        <v>4</v>
      </c>
      <c r="S22" s="637">
        <v>4</v>
      </c>
      <c r="T22" s="139"/>
      <c r="U22" s="198">
        <f t="shared" si="0"/>
        <v>20</v>
      </c>
      <c r="V22" s="197">
        <f t="shared" si="2"/>
        <v>20</v>
      </c>
      <c r="W22" s="101"/>
      <c r="X22" s="101"/>
      <c r="Y22" s="101"/>
      <c r="Z22" s="101"/>
      <c r="AA22" s="101"/>
    </row>
    <row r="23" spans="1:27" s="20" customFormat="1" ht="15.75">
      <c r="A23" s="28">
        <f>(A22+1)</f>
        <v>20</v>
      </c>
      <c r="B23" s="303" t="s">
        <v>40</v>
      </c>
      <c r="C23" s="381" t="s">
        <v>34</v>
      </c>
      <c r="D23" s="296">
        <v>15</v>
      </c>
      <c r="E23" s="294">
        <v>3</v>
      </c>
      <c r="F23" s="425"/>
      <c r="G23" s="344"/>
      <c r="H23" s="344"/>
      <c r="I23" s="344"/>
      <c r="J23" s="425"/>
      <c r="K23" s="425"/>
      <c r="L23" s="344"/>
      <c r="M23" s="584"/>
      <c r="N23" s="584"/>
      <c r="O23" s="587"/>
      <c r="P23" s="344"/>
      <c r="Q23" s="344"/>
      <c r="R23" s="636"/>
      <c r="S23" s="636"/>
      <c r="T23" s="344"/>
      <c r="U23" s="198">
        <f t="shared" si="0"/>
        <v>18</v>
      </c>
      <c r="V23" s="197">
        <f t="shared" si="2"/>
        <v>18</v>
      </c>
      <c r="W23" s="101"/>
      <c r="X23" s="101"/>
      <c r="Y23" s="101"/>
      <c r="Z23" s="101"/>
      <c r="AA23" s="101"/>
    </row>
    <row r="24" spans="1:27" s="20" customFormat="1" ht="15.75">
      <c r="A24" s="28">
        <f>(A23+1)</f>
        <v>21</v>
      </c>
      <c r="B24" s="452" t="s">
        <v>116</v>
      </c>
      <c r="C24" s="373" t="s">
        <v>198</v>
      </c>
      <c r="D24" s="246"/>
      <c r="E24" s="239"/>
      <c r="F24" s="425">
        <v>4</v>
      </c>
      <c r="G24" s="344">
        <v>9</v>
      </c>
      <c r="H24" s="584"/>
      <c r="I24" s="584"/>
      <c r="J24" s="425"/>
      <c r="K24" s="425"/>
      <c r="L24" s="344"/>
      <c r="M24" s="584"/>
      <c r="N24" s="344"/>
      <c r="O24" s="587"/>
      <c r="P24" s="344"/>
      <c r="Q24" s="344"/>
      <c r="R24" s="636"/>
      <c r="S24" s="636"/>
      <c r="T24" s="344"/>
      <c r="U24" s="198">
        <f t="shared" si="0"/>
        <v>13</v>
      </c>
      <c r="V24" s="197">
        <f t="shared" si="2"/>
        <v>13</v>
      </c>
      <c r="W24" s="101"/>
      <c r="X24" s="101"/>
      <c r="Y24" s="101"/>
      <c r="Z24" s="101"/>
      <c r="AA24" s="101"/>
    </row>
    <row r="25" spans="1:27" s="20" customFormat="1" ht="15.75">
      <c r="A25" s="28">
        <f>(A24+1)</f>
        <v>22</v>
      </c>
      <c r="B25" s="378" t="s">
        <v>242</v>
      </c>
      <c r="C25" s="373" t="s">
        <v>88</v>
      </c>
      <c r="D25" s="96"/>
      <c r="E25" s="240"/>
      <c r="F25" s="96"/>
      <c r="G25" s="533"/>
      <c r="H25" s="537"/>
      <c r="I25" s="537"/>
      <c r="J25" s="139">
        <v>8</v>
      </c>
      <c r="K25" s="139">
        <v>4</v>
      </c>
      <c r="L25" s="139"/>
      <c r="M25" s="139"/>
      <c r="N25" s="139"/>
      <c r="O25" s="139"/>
      <c r="P25" s="139"/>
      <c r="Q25" s="102"/>
      <c r="R25" s="637"/>
      <c r="S25" s="637"/>
      <c r="T25" s="139"/>
      <c r="U25" s="198">
        <f t="shared" si="0"/>
        <v>12</v>
      </c>
      <c r="V25" s="197">
        <f t="shared" si="2"/>
        <v>12</v>
      </c>
      <c r="W25" s="101"/>
      <c r="X25" s="101"/>
      <c r="Y25" s="101"/>
      <c r="Z25" s="101"/>
      <c r="AA25" s="101"/>
    </row>
    <row r="26" spans="1:27" s="20" customFormat="1" ht="15.75">
      <c r="A26" s="238">
        <v>23</v>
      </c>
      <c r="B26" s="451" t="s">
        <v>266</v>
      </c>
      <c r="C26" s="384" t="s">
        <v>34</v>
      </c>
      <c r="D26" s="96"/>
      <c r="E26" s="96"/>
      <c r="F26" s="96"/>
      <c r="G26" s="96"/>
      <c r="H26" s="96"/>
      <c r="I26" s="96"/>
      <c r="J26" s="96"/>
      <c r="K26" s="96"/>
      <c r="L26" s="139">
        <v>1</v>
      </c>
      <c r="M26" s="139">
        <v>10</v>
      </c>
      <c r="N26" s="139"/>
      <c r="O26" s="537"/>
      <c r="P26" s="537"/>
      <c r="Q26" s="102"/>
      <c r="R26" s="637"/>
      <c r="S26" s="637"/>
      <c r="T26" s="139"/>
      <c r="U26" s="198">
        <f t="shared" si="0"/>
        <v>11</v>
      </c>
      <c r="V26" s="197">
        <f t="shared" si="2"/>
        <v>11</v>
      </c>
      <c r="W26" s="101"/>
      <c r="X26" s="101"/>
      <c r="Y26" s="101"/>
      <c r="Z26" s="101"/>
      <c r="AA26" s="101"/>
    </row>
    <row r="27" spans="1:27" s="20" customFormat="1" ht="15.75">
      <c r="A27" s="29">
        <v>24</v>
      </c>
      <c r="B27" s="303" t="s">
        <v>181</v>
      </c>
      <c r="C27" s="384" t="s">
        <v>104</v>
      </c>
      <c r="D27" s="296">
        <v>2</v>
      </c>
      <c r="E27" s="344">
        <v>6</v>
      </c>
      <c r="F27" s="425"/>
      <c r="G27" s="344"/>
      <c r="H27" s="344"/>
      <c r="I27" s="344"/>
      <c r="J27" s="425"/>
      <c r="K27" s="425"/>
      <c r="L27" s="344"/>
      <c r="M27" s="344"/>
      <c r="N27" s="344"/>
      <c r="O27" s="584"/>
      <c r="P27" s="584"/>
      <c r="Q27" s="587"/>
      <c r="R27" s="636"/>
      <c r="S27" s="636"/>
      <c r="T27" s="255"/>
      <c r="U27" s="198">
        <f t="shared" si="0"/>
        <v>8</v>
      </c>
      <c r="V27" s="197">
        <f t="shared" si="2"/>
        <v>8</v>
      </c>
      <c r="W27" s="101"/>
      <c r="X27" s="101"/>
      <c r="Y27" s="101"/>
      <c r="Z27" s="101"/>
      <c r="AA27" s="101"/>
    </row>
    <row r="28" spans="1:27" s="2" customFormat="1" ht="15">
      <c r="A28" s="450">
        <v>25</v>
      </c>
      <c r="B28" s="303" t="s">
        <v>164</v>
      </c>
      <c r="C28" s="384" t="s">
        <v>36</v>
      </c>
      <c r="D28" s="296">
        <v>4</v>
      </c>
      <c r="E28" s="172"/>
      <c r="F28" s="243"/>
      <c r="G28" s="328"/>
      <c r="H28" s="172"/>
      <c r="I28" s="172"/>
      <c r="J28" s="244"/>
      <c r="K28" s="243"/>
      <c r="L28" s="328"/>
      <c r="M28" s="328"/>
      <c r="N28" s="328"/>
      <c r="O28" s="552"/>
      <c r="P28" s="552"/>
      <c r="Q28" s="588"/>
      <c r="R28" s="639"/>
      <c r="S28" s="639"/>
      <c r="T28" s="328"/>
      <c r="U28" s="198">
        <f t="shared" si="0"/>
        <v>4</v>
      </c>
      <c r="V28" s="197">
        <f t="shared" si="2"/>
        <v>4</v>
      </c>
      <c r="W28" s="78"/>
      <c r="X28" s="78"/>
      <c r="Y28" s="78"/>
      <c r="Z28" s="78"/>
      <c r="AA28" s="78"/>
    </row>
    <row r="29" spans="1:27" s="2" customFormat="1" ht="15">
      <c r="A29" s="450">
        <v>26</v>
      </c>
      <c r="B29" s="185" t="s">
        <v>163</v>
      </c>
      <c r="C29" s="384" t="s">
        <v>148</v>
      </c>
      <c r="D29" s="246"/>
      <c r="E29" s="96"/>
      <c r="F29" s="96"/>
      <c r="G29" s="96"/>
      <c r="H29" s="139">
        <v>1</v>
      </c>
      <c r="I29" s="139">
        <v>1</v>
      </c>
      <c r="J29" s="96"/>
      <c r="K29" s="96"/>
      <c r="L29" s="139"/>
      <c r="M29" s="139"/>
      <c r="N29" s="139"/>
      <c r="O29" s="537"/>
      <c r="P29" s="537"/>
      <c r="Q29" s="102"/>
      <c r="R29" s="637"/>
      <c r="S29" s="637"/>
      <c r="T29" s="139"/>
      <c r="U29" s="198">
        <f t="shared" si="0"/>
        <v>2</v>
      </c>
      <c r="V29" s="197">
        <f t="shared" si="2"/>
        <v>2</v>
      </c>
      <c r="W29" s="78"/>
      <c r="X29" s="78"/>
      <c r="Y29" s="78"/>
      <c r="Z29" s="78"/>
      <c r="AA29" s="78"/>
    </row>
    <row r="30" spans="1:27" s="2" customFormat="1" ht="15">
      <c r="A30" s="640"/>
      <c r="B30" s="615"/>
      <c r="C30" s="641"/>
      <c r="D30" s="642"/>
      <c r="E30" s="643"/>
      <c r="F30" s="643"/>
      <c r="G30" s="643"/>
      <c r="H30" s="644"/>
      <c r="I30" s="644"/>
      <c r="J30" s="643"/>
      <c r="K30" s="643"/>
      <c r="L30" s="644"/>
      <c r="M30" s="644"/>
      <c r="N30" s="644"/>
      <c r="O30" s="645"/>
      <c r="P30" s="645"/>
      <c r="Q30" s="455"/>
      <c r="R30" s="455"/>
      <c r="S30" s="646"/>
      <c r="T30" s="644"/>
      <c r="U30" s="647"/>
      <c r="V30" s="648"/>
      <c r="W30" s="78"/>
      <c r="X30" s="78"/>
      <c r="Y30" s="78"/>
      <c r="Z30" s="78"/>
      <c r="AA30" s="78"/>
    </row>
    <row r="31" spans="1:24" ht="15.75">
      <c r="A31" s="199"/>
      <c r="B31" s="104" t="s">
        <v>289</v>
      </c>
      <c r="C31" s="93"/>
      <c r="I31" s="49"/>
      <c r="J31" s="49"/>
      <c r="K31" s="49"/>
      <c r="L31" s="49"/>
      <c r="M31" s="49"/>
      <c r="N31" s="49"/>
      <c r="O31" s="49"/>
      <c r="P31" s="177"/>
      <c r="Q31" s="196"/>
      <c r="R31" s="177"/>
      <c r="S31" s="177"/>
      <c r="T31" s="49"/>
      <c r="U31" s="50"/>
      <c r="V31" s="49"/>
      <c r="W31" s="49"/>
      <c r="X31" s="49"/>
    </row>
    <row r="32" spans="1:24" ht="15.75">
      <c r="A32" s="176"/>
      <c r="B32" s="104" t="s">
        <v>95</v>
      </c>
      <c r="C32" s="93"/>
      <c r="I32" s="49"/>
      <c r="J32" s="49"/>
      <c r="K32" s="49"/>
      <c r="L32" s="49"/>
      <c r="M32" s="49"/>
      <c r="N32" s="49"/>
      <c r="O32" s="49"/>
      <c r="P32" s="177"/>
      <c r="Q32" s="196"/>
      <c r="R32" s="177"/>
      <c r="S32" s="177"/>
      <c r="T32" s="49"/>
      <c r="U32" s="50"/>
      <c r="V32" s="50"/>
      <c r="W32" s="50"/>
      <c r="X32" s="49"/>
    </row>
    <row r="33" spans="1:24" ht="15">
      <c r="A33" s="180"/>
      <c r="B33" s="94"/>
      <c r="C33" s="93"/>
      <c r="I33" s="49"/>
      <c r="J33" s="49"/>
      <c r="K33" s="49"/>
      <c r="L33" s="49"/>
      <c r="M33" s="49"/>
      <c r="N33" s="49"/>
      <c r="O33" s="49"/>
      <c r="P33" s="177"/>
      <c r="Q33" s="196"/>
      <c r="R33" s="177"/>
      <c r="S33" s="177"/>
      <c r="T33" s="49"/>
      <c r="U33" s="50"/>
      <c r="V33" s="50"/>
      <c r="W33" s="50"/>
      <c r="X33" s="49"/>
    </row>
    <row r="34" spans="1:24" ht="15">
      <c r="A34" s="180"/>
      <c r="B34" s="94"/>
      <c r="C34" s="93"/>
      <c r="D34" s="177"/>
      <c r="E34" s="177"/>
      <c r="F34" s="177"/>
      <c r="G34" s="177"/>
      <c r="I34" s="49"/>
      <c r="J34" s="49"/>
      <c r="K34" s="49"/>
      <c r="L34" s="49"/>
      <c r="M34" s="49"/>
      <c r="N34" s="49"/>
      <c r="O34" s="49"/>
      <c r="P34" s="177"/>
      <c r="Q34" s="196"/>
      <c r="R34" s="177"/>
      <c r="S34" s="177"/>
      <c r="T34" s="49"/>
      <c r="U34" s="50"/>
      <c r="V34" s="50"/>
      <c r="W34" s="50"/>
      <c r="X34" s="49"/>
    </row>
    <row r="35" spans="1:23" ht="15">
      <c r="A35" s="180"/>
      <c r="B35" s="196"/>
      <c r="C35" s="116"/>
      <c r="D35" s="177"/>
      <c r="E35" s="196"/>
      <c r="F35" s="116"/>
      <c r="G35" s="177"/>
      <c r="P35" s="177"/>
      <c r="Q35" s="196"/>
      <c r="U35" s="50"/>
      <c r="V35" s="50"/>
      <c r="W35" s="50"/>
    </row>
    <row r="36" spans="1:23" ht="15">
      <c r="A36" s="180"/>
      <c r="B36" s="196"/>
      <c r="C36" s="116"/>
      <c r="D36" s="177"/>
      <c r="E36" s="196"/>
      <c r="F36" s="116"/>
      <c r="G36" s="177"/>
      <c r="P36" s="177"/>
      <c r="Q36" s="196"/>
      <c r="U36" s="50"/>
      <c r="V36" s="50"/>
      <c r="W36" s="50"/>
    </row>
    <row r="37" spans="1:23" ht="15">
      <c r="A37" s="180"/>
      <c r="B37" s="196"/>
      <c r="C37" s="116"/>
      <c r="D37" s="177"/>
      <c r="E37" s="196"/>
      <c r="F37" s="116"/>
      <c r="G37" s="177"/>
      <c r="P37" s="177"/>
      <c r="Q37" s="196"/>
      <c r="U37" s="50"/>
      <c r="V37" s="50"/>
      <c r="W37" s="50"/>
    </row>
    <row r="38" spans="1:23" ht="15">
      <c r="A38" s="180"/>
      <c r="B38" s="196"/>
      <c r="C38" s="116"/>
      <c r="D38" s="177"/>
      <c r="E38" s="196"/>
      <c r="F38" s="116"/>
      <c r="G38" s="177"/>
      <c r="Q38" s="196"/>
      <c r="U38" s="50"/>
      <c r="V38" s="50"/>
      <c r="W38" s="50"/>
    </row>
    <row r="39" spans="2:23" ht="15">
      <c r="B39" s="196"/>
      <c r="C39" s="116"/>
      <c r="D39" s="177"/>
      <c r="E39" s="196"/>
      <c r="F39" s="116"/>
      <c r="G39" s="177"/>
      <c r="Q39" s="196"/>
      <c r="U39" s="50"/>
      <c r="V39" s="50"/>
      <c r="W39" s="50"/>
    </row>
    <row r="40" spans="2:23" ht="15">
      <c r="B40" s="196"/>
      <c r="C40" s="116"/>
      <c r="D40" s="177"/>
      <c r="E40" s="196"/>
      <c r="F40" s="116"/>
      <c r="G40" s="177"/>
      <c r="Q40" s="177"/>
      <c r="U40" s="50"/>
      <c r="V40" s="50"/>
      <c r="W40" s="50"/>
    </row>
    <row r="41" spans="2:23" ht="15">
      <c r="B41" s="196"/>
      <c r="C41" s="116"/>
      <c r="D41" s="177"/>
      <c r="E41" s="196"/>
      <c r="F41" s="116"/>
      <c r="G41" s="177"/>
      <c r="U41" s="50"/>
      <c r="V41" s="50"/>
      <c r="W41" s="50"/>
    </row>
    <row r="42" spans="2:23" ht="15">
      <c r="B42" s="196"/>
      <c r="C42" s="116"/>
      <c r="D42" s="177"/>
      <c r="E42" s="196"/>
      <c r="F42" s="116"/>
      <c r="G42" s="177"/>
      <c r="U42" s="50"/>
      <c r="V42" s="50"/>
      <c r="W42" s="50"/>
    </row>
    <row r="43" spans="2:23" ht="15">
      <c r="B43" s="196"/>
      <c r="C43" s="116"/>
      <c r="D43" s="177"/>
      <c r="E43" s="177"/>
      <c r="F43" s="177"/>
      <c r="G43" s="177"/>
      <c r="U43" s="50"/>
      <c r="V43" s="50"/>
      <c r="W43" s="50"/>
    </row>
    <row r="44" spans="2:23" ht="15">
      <c r="B44" s="70"/>
      <c r="C44" s="70"/>
      <c r="D44" s="177"/>
      <c r="E44" s="177"/>
      <c r="F44" s="177"/>
      <c r="G44" s="177"/>
      <c r="U44" s="50"/>
      <c r="V44" s="50"/>
      <c r="W44" s="50"/>
    </row>
    <row r="45" spans="21:23" ht="15">
      <c r="U45" s="50"/>
      <c r="V45" s="50"/>
      <c r="W45" s="50"/>
    </row>
    <row r="46" spans="21:23" ht="15">
      <c r="U46" s="50"/>
      <c r="V46" s="50"/>
      <c r="W46" s="50"/>
    </row>
    <row r="47" spans="21:23" ht="15">
      <c r="U47" s="50"/>
      <c r="V47" s="50"/>
      <c r="W47" s="50"/>
    </row>
    <row r="48" spans="21:23" ht="15">
      <c r="U48" s="50"/>
      <c r="V48" s="50"/>
      <c r="W48" s="50"/>
    </row>
    <row r="49" spans="21:23" ht="15">
      <c r="U49" s="50"/>
      <c r="V49" s="50"/>
      <c r="W49" s="50"/>
    </row>
    <row r="50" spans="21:23" ht="15">
      <c r="U50" s="50"/>
      <c r="V50" s="50"/>
      <c r="W50" s="50"/>
    </row>
    <row r="51" spans="21:23" ht="15">
      <c r="U51" s="50"/>
      <c r="V51" s="50"/>
      <c r="W51" s="50"/>
    </row>
    <row r="52" spans="21:23" ht="15">
      <c r="U52" s="50"/>
      <c r="V52" s="50"/>
      <c r="W52" s="50"/>
    </row>
    <row r="53" spans="21:23" ht="15">
      <c r="U53" s="50"/>
      <c r="V53" s="50"/>
      <c r="W53" s="50"/>
    </row>
    <row r="54" spans="21:23" ht="15">
      <c r="U54" s="50"/>
      <c r="V54" s="50"/>
      <c r="W54" s="50"/>
    </row>
    <row r="55" spans="21:23" ht="15">
      <c r="U55" s="50"/>
      <c r="V55" s="50"/>
      <c r="W55" s="50"/>
    </row>
    <row r="56" spans="21:23" ht="15">
      <c r="U56" s="50"/>
      <c r="V56" s="50"/>
      <c r="W56" s="50"/>
    </row>
    <row r="57" spans="21:23" ht="15">
      <c r="U57" s="50"/>
      <c r="V57" s="50"/>
      <c r="W57" s="50"/>
    </row>
    <row r="58" spans="21:23" ht="15">
      <c r="U58" s="50"/>
      <c r="V58" s="50"/>
      <c r="W58" s="50"/>
    </row>
    <row r="59" spans="21:23" ht="15">
      <c r="U59" s="50"/>
      <c r="V59" s="50"/>
      <c r="W59" s="50"/>
    </row>
    <row r="60" spans="21:23" ht="15">
      <c r="U60" s="50"/>
      <c r="V60" s="50"/>
      <c r="W60" s="50"/>
    </row>
    <row r="61" spans="21:23" ht="15">
      <c r="U61" s="50"/>
      <c r="V61" s="50"/>
      <c r="W61" s="50"/>
    </row>
    <row r="62" spans="21:23" ht="15">
      <c r="U62" s="50"/>
      <c r="V62" s="50"/>
      <c r="W62" s="50"/>
    </row>
    <row r="63" spans="21:23" ht="15">
      <c r="U63" s="50"/>
      <c r="V63" s="50"/>
      <c r="W63" s="50"/>
    </row>
    <row r="64" spans="21:23" ht="15">
      <c r="U64" s="50"/>
      <c r="V64" s="50"/>
      <c r="W64" s="50"/>
    </row>
    <row r="65" spans="21:23" ht="15">
      <c r="U65" s="50"/>
      <c r="V65" s="50"/>
      <c r="W65" s="50"/>
    </row>
    <row r="66" spans="21:23" ht="15">
      <c r="U66" s="50"/>
      <c r="V66" s="50"/>
      <c r="W66" s="50"/>
    </row>
    <row r="67" spans="21:23" ht="15">
      <c r="U67" s="50"/>
      <c r="V67" s="50"/>
      <c r="W67" s="50"/>
    </row>
    <row r="68" spans="21:23" ht="15">
      <c r="U68" s="50"/>
      <c r="V68" s="50"/>
      <c r="W68" s="50"/>
    </row>
    <row r="69" spans="21:23" ht="15">
      <c r="U69" s="50"/>
      <c r="V69" s="50"/>
      <c r="W69" s="50"/>
    </row>
    <row r="70" spans="21:23" ht="15">
      <c r="U70" s="50"/>
      <c r="V70" s="50"/>
      <c r="W70" s="50"/>
    </row>
    <row r="71" spans="21:23" ht="15">
      <c r="U71" s="50"/>
      <c r="V71" s="50"/>
      <c r="W71" s="50"/>
    </row>
    <row r="72" spans="21:23" ht="15">
      <c r="U72" s="50"/>
      <c r="V72" s="50"/>
      <c r="W72" s="50"/>
    </row>
    <row r="73" spans="21:23" ht="15">
      <c r="U73" s="50"/>
      <c r="V73" s="50"/>
      <c r="W73" s="50"/>
    </row>
    <row r="74" spans="21:23" ht="15">
      <c r="U74" s="50"/>
      <c r="V74" s="50"/>
      <c r="W74" s="50"/>
    </row>
    <row r="75" spans="21:23" ht="15">
      <c r="U75" s="50"/>
      <c r="V75" s="50"/>
      <c r="W75" s="50"/>
    </row>
    <row r="76" spans="21:23" ht="15">
      <c r="U76" s="50"/>
      <c r="V76" s="50"/>
      <c r="W76" s="50"/>
    </row>
    <row r="77" spans="21:23" ht="15">
      <c r="U77" s="50"/>
      <c r="V77" s="50"/>
      <c r="W77" s="50"/>
    </row>
    <row r="78" spans="21:23" ht="15">
      <c r="U78" s="50"/>
      <c r="V78" s="50"/>
      <c r="W78" s="50"/>
    </row>
    <row r="79" spans="21:23" ht="15">
      <c r="U79" s="50"/>
      <c r="V79" s="50"/>
      <c r="W79" s="50"/>
    </row>
    <row r="80" spans="21:23" ht="15">
      <c r="U80" s="50"/>
      <c r="V80" s="50"/>
      <c r="W80" s="50"/>
    </row>
    <row r="81" spans="21:23" ht="15">
      <c r="U81" s="50"/>
      <c r="V81" s="50"/>
      <c r="W81" s="50"/>
    </row>
    <row r="82" spans="21:23" ht="15">
      <c r="U82" s="50"/>
      <c r="V82" s="50"/>
      <c r="W82" s="50"/>
    </row>
    <row r="83" spans="21:23" ht="15">
      <c r="U83" s="50"/>
      <c r="V83" s="50"/>
      <c r="W83" s="50"/>
    </row>
    <row r="84" spans="21:23" ht="15">
      <c r="U84" s="50"/>
      <c r="V84" s="50"/>
      <c r="W84" s="50"/>
    </row>
    <row r="85" spans="21:23" ht="15">
      <c r="U85" s="50"/>
      <c r="V85" s="50"/>
      <c r="W85" s="50"/>
    </row>
    <row r="86" spans="21:23" ht="15">
      <c r="U86" s="50"/>
      <c r="V86" s="50"/>
      <c r="W86" s="50"/>
    </row>
    <row r="87" spans="21:23" ht="15">
      <c r="U87" s="50"/>
      <c r="V87" s="50"/>
      <c r="W87" s="50"/>
    </row>
    <row r="88" spans="21:23" ht="15">
      <c r="U88" s="50"/>
      <c r="V88" s="50"/>
      <c r="W88" s="50"/>
    </row>
    <row r="89" spans="21:23" ht="15">
      <c r="U89" s="50"/>
      <c r="V89" s="50"/>
      <c r="W89" s="50"/>
    </row>
    <row r="90" spans="21:23" ht="15">
      <c r="U90" s="50"/>
      <c r="V90" s="50"/>
      <c r="W90" s="50"/>
    </row>
    <row r="91" spans="21:23" ht="15">
      <c r="U91" s="50"/>
      <c r="V91" s="50"/>
      <c r="W91" s="50"/>
    </row>
    <row r="92" spans="21:23" ht="15">
      <c r="U92" s="50"/>
      <c r="V92" s="50"/>
      <c r="W92" s="50"/>
    </row>
    <row r="93" spans="21:23" ht="15">
      <c r="U93" s="50"/>
      <c r="V93" s="50"/>
      <c r="W93" s="50"/>
    </row>
    <row r="94" spans="21:23" ht="15">
      <c r="U94" s="50"/>
      <c r="V94" s="50"/>
      <c r="W94" s="50"/>
    </row>
    <row r="95" spans="21:23" ht="15">
      <c r="U95" s="50"/>
      <c r="V95" s="50"/>
      <c r="W95" s="50"/>
    </row>
    <row r="96" spans="21:23" ht="15">
      <c r="U96" s="50"/>
      <c r="V96" s="50"/>
      <c r="W96" s="50"/>
    </row>
    <row r="97" spans="21:23" ht="15">
      <c r="U97" s="50"/>
      <c r="V97" s="50"/>
      <c r="W97" s="50"/>
    </row>
    <row r="98" spans="21:23" ht="15">
      <c r="U98" s="50"/>
      <c r="V98" s="50"/>
      <c r="W98" s="50"/>
    </row>
    <row r="99" spans="21:23" ht="15">
      <c r="U99" s="50"/>
      <c r="V99" s="50"/>
      <c r="W99" s="50"/>
    </row>
    <row r="100" spans="21:23" ht="15">
      <c r="U100" s="50"/>
      <c r="V100" s="50"/>
      <c r="W100" s="50"/>
    </row>
    <row r="101" spans="21:23" ht="15">
      <c r="U101" s="50"/>
      <c r="V101" s="50"/>
      <c r="W101" s="50"/>
    </row>
    <row r="102" spans="21:23" ht="15">
      <c r="U102" s="50"/>
      <c r="V102" s="50"/>
      <c r="W102" s="50"/>
    </row>
    <row r="103" spans="21:23" ht="15">
      <c r="U103" s="50"/>
      <c r="V103" s="50"/>
      <c r="W103" s="50"/>
    </row>
    <row r="104" spans="21:23" ht="15">
      <c r="U104" s="50"/>
      <c r="V104" s="50"/>
      <c r="W104" s="50"/>
    </row>
    <row r="105" spans="21:23" ht="15">
      <c r="U105" s="50"/>
      <c r="V105" s="50"/>
      <c r="W105" s="50"/>
    </row>
    <row r="106" spans="21:23" ht="15">
      <c r="U106" s="50"/>
      <c r="V106" s="50"/>
      <c r="W106" s="50"/>
    </row>
    <row r="107" spans="21:23" ht="15">
      <c r="U107" s="50"/>
      <c r="V107" s="50"/>
      <c r="W107" s="50"/>
    </row>
    <row r="108" spans="21:23" ht="15">
      <c r="U108" s="50"/>
      <c r="V108" s="50"/>
      <c r="W108" s="50"/>
    </row>
    <row r="109" spans="21:23" ht="15">
      <c r="U109" s="50"/>
      <c r="V109" s="50"/>
      <c r="W109" s="50"/>
    </row>
    <row r="110" spans="21:23" ht="15">
      <c r="U110" s="50"/>
      <c r="V110" s="50"/>
      <c r="W110" s="50"/>
    </row>
    <row r="111" spans="21:23" ht="15">
      <c r="U111" s="50"/>
      <c r="V111" s="50"/>
      <c r="W111" s="50"/>
    </row>
    <row r="112" spans="21:23" ht="15">
      <c r="U112" s="50"/>
      <c r="V112" s="50"/>
      <c r="W112" s="50"/>
    </row>
    <row r="113" spans="21:23" ht="15">
      <c r="U113" s="50"/>
      <c r="V113" s="50"/>
      <c r="W113" s="50"/>
    </row>
    <row r="114" spans="21:23" ht="15">
      <c r="U114" s="50"/>
      <c r="V114" s="50"/>
      <c r="W114" s="50"/>
    </row>
    <row r="115" spans="21:23" ht="15">
      <c r="U115" s="50"/>
      <c r="V115" s="50"/>
      <c r="W115" s="50"/>
    </row>
    <row r="116" spans="21:23" ht="15">
      <c r="U116" s="50"/>
      <c r="V116" s="50"/>
      <c r="W116" s="50"/>
    </row>
    <row r="117" spans="21:23" ht="15">
      <c r="U117" s="50"/>
      <c r="V117" s="50"/>
      <c r="W117" s="50"/>
    </row>
    <row r="118" spans="21:23" ht="15">
      <c r="U118" s="50"/>
      <c r="V118" s="50"/>
      <c r="W118" s="50"/>
    </row>
    <row r="119" spans="21:23" ht="15">
      <c r="U119" s="50"/>
      <c r="V119" s="50"/>
      <c r="W119" s="50"/>
    </row>
    <row r="120" spans="21:23" ht="15">
      <c r="U120" s="50"/>
      <c r="V120" s="50"/>
      <c r="W120" s="50"/>
    </row>
    <row r="121" spans="21:23" ht="15">
      <c r="U121" s="50"/>
      <c r="V121" s="50"/>
      <c r="W121" s="50"/>
    </row>
    <row r="122" spans="21:23" ht="15">
      <c r="U122" s="50"/>
      <c r="V122" s="50"/>
      <c r="W122" s="50"/>
    </row>
    <row r="123" spans="21:23" ht="15">
      <c r="U123" s="50"/>
      <c r="V123" s="50"/>
      <c r="W123" s="50"/>
    </row>
    <row r="124" spans="21:23" ht="15">
      <c r="U124" s="50"/>
      <c r="V124" s="50"/>
      <c r="W124" s="50"/>
    </row>
    <row r="125" spans="21:23" ht="15">
      <c r="U125" s="50"/>
      <c r="V125" s="50"/>
      <c r="W125" s="50"/>
    </row>
    <row r="126" spans="21:23" ht="15">
      <c r="U126" s="50"/>
      <c r="V126" s="50"/>
      <c r="W126" s="50"/>
    </row>
    <row r="127" spans="21:23" ht="15">
      <c r="U127" s="50"/>
      <c r="V127" s="50"/>
      <c r="W127" s="50"/>
    </row>
    <row r="128" spans="21:23" ht="15">
      <c r="U128" s="50"/>
      <c r="V128" s="50"/>
      <c r="W128" s="50"/>
    </row>
    <row r="129" spans="21:23" ht="15">
      <c r="U129" s="50"/>
      <c r="V129" s="50"/>
      <c r="W129" s="50"/>
    </row>
    <row r="130" spans="21:23" ht="15">
      <c r="U130" s="50"/>
      <c r="V130" s="50"/>
      <c r="W130" s="50"/>
    </row>
    <row r="131" spans="21:23" ht="15">
      <c r="U131" s="50"/>
      <c r="V131" s="50"/>
      <c r="W131" s="50"/>
    </row>
    <row r="132" spans="21:23" ht="15">
      <c r="U132" s="50"/>
      <c r="V132" s="50"/>
      <c r="W132" s="50"/>
    </row>
    <row r="133" spans="21:23" ht="15">
      <c r="U133" s="50"/>
      <c r="V133" s="50"/>
      <c r="W133" s="50"/>
    </row>
    <row r="134" spans="21:23" ht="15">
      <c r="U134" s="50"/>
      <c r="V134" s="50"/>
      <c r="W134" s="50"/>
    </row>
    <row r="135" spans="21:23" ht="15">
      <c r="U135" s="50"/>
      <c r="V135" s="50"/>
      <c r="W135" s="50"/>
    </row>
    <row r="136" spans="21:23" ht="15">
      <c r="U136" s="50"/>
      <c r="V136" s="50"/>
      <c r="W136" s="50"/>
    </row>
    <row r="137" spans="21:23" ht="15">
      <c r="U137" s="50"/>
      <c r="V137" s="50"/>
      <c r="W137" s="50"/>
    </row>
    <row r="138" spans="21:23" ht="15">
      <c r="U138" s="50"/>
      <c r="V138" s="50"/>
      <c r="W138" s="50"/>
    </row>
    <row r="139" spans="21:23" ht="15">
      <c r="U139" s="50"/>
      <c r="V139" s="50"/>
      <c r="W139" s="50"/>
    </row>
    <row r="140" spans="21:23" ht="15">
      <c r="U140" s="50"/>
      <c r="V140" s="50"/>
      <c r="W140" s="50"/>
    </row>
    <row r="141" spans="21:23" ht="15">
      <c r="U141" s="50"/>
      <c r="V141" s="50"/>
      <c r="W141" s="50"/>
    </row>
    <row r="142" spans="21:23" ht="15">
      <c r="U142" s="50"/>
      <c r="V142" s="50"/>
      <c r="W142" s="50"/>
    </row>
    <row r="143" spans="21:23" ht="15">
      <c r="U143" s="50"/>
      <c r="V143" s="50"/>
      <c r="W143" s="50"/>
    </row>
    <row r="144" spans="21:23" ht="15">
      <c r="U144" s="50"/>
      <c r="V144" s="50"/>
      <c r="W144" s="50"/>
    </row>
    <row r="145" spans="21:23" ht="15">
      <c r="U145" s="50"/>
      <c r="V145" s="50"/>
      <c r="W145" s="50"/>
    </row>
    <row r="146" spans="21:23" ht="15">
      <c r="U146" s="50"/>
      <c r="V146" s="50"/>
      <c r="W146" s="50"/>
    </row>
    <row r="147" spans="21:23" ht="15">
      <c r="U147" s="50"/>
      <c r="V147" s="50"/>
      <c r="W147" s="50"/>
    </row>
    <row r="148" spans="21:23" ht="15">
      <c r="U148" s="50"/>
      <c r="V148" s="50"/>
      <c r="W148" s="50"/>
    </row>
    <row r="149" spans="21:23" ht="15">
      <c r="U149" s="50"/>
      <c r="V149" s="50"/>
      <c r="W149" s="50"/>
    </row>
    <row r="150" spans="21:23" ht="15">
      <c r="U150" s="50"/>
      <c r="V150" s="50"/>
      <c r="W150" s="50"/>
    </row>
    <row r="151" spans="21:23" ht="15">
      <c r="U151" s="50"/>
      <c r="V151" s="50"/>
      <c r="W151" s="50"/>
    </row>
    <row r="152" spans="21:23" ht="15">
      <c r="U152" s="50"/>
      <c r="V152" s="50"/>
      <c r="W152" s="50"/>
    </row>
    <row r="153" spans="21:23" ht="15">
      <c r="U153" s="50"/>
      <c r="V153" s="50"/>
      <c r="W153" s="50"/>
    </row>
    <row r="154" spans="21:23" ht="15">
      <c r="U154" s="50"/>
      <c r="V154" s="50"/>
      <c r="W154" s="50"/>
    </row>
    <row r="155" spans="21:23" ht="15">
      <c r="U155" s="50"/>
      <c r="V155" s="50"/>
      <c r="W155" s="50"/>
    </row>
    <row r="156" spans="21:23" ht="15">
      <c r="U156" s="50"/>
      <c r="V156" s="50"/>
      <c r="W156" s="50"/>
    </row>
    <row r="157" spans="21:23" ht="15">
      <c r="U157" s="50"/>
      <c r="V157" s="50"/>
      <c r="W157" s="50"/>
    </row>
    <row r="158" spans="21:23" ht="15">
      <c r="U158" s="50"/>
      <c r="V158" s="50"/>
      <c r="W158" s="50"/>
    </row>
    <row r="159" spans="21:23" ht="15">
      <c r="U159" s="50"/>
      <c r="V159" s="50"/>
      <c r="W159" s="50"/>
    </row>
    <row r="160" spans="21:23" ht="15">
      <c r="U160" s="50"/>
      <c r="V160" s="50"/>
      <c r="W160" s="50"/>
    </row>
    <row r="161" spans="21:23" ht="15">
      <c r="U161" s="50"/>
      <c r="V161" s="50"/>
      <c r="W161" s="50"/>
    </row>
    <row r="162" spans="21:23" ht="15">
      <c r="U162" s="50"/>
      <c r="V162" s="50"/>
      <c r="W162" s="50"/>
    </row>
    <row r="163" spans="21:23" ht="15">
      <c r="U163" s="50"/>
      <c r="V163" s="50"/>
      <c r="W163" s="50"/>
    </row>
    <row r="164" spans="21:23" ht="15">
      <c r="U164" s="50"/>
      <c r="V164" s="50"/>
      <c r="W164" s="50"/>
    </row>
    <row r="165" spans="21:23" ht="15">
      <c r="U165" s="50"/>
      <c r="V165" s="50"/>
      <c r="W165" s="50"/>
    </row>
    <row r="166" spans="21:23" ht="15">
      <c r="U166" s="50"/>
      <c r="V166" s="50"/>
      <c r="W166" s="50"/>
    </row>
    <row r="167" spans="21:23" ht="15">
      <c r="U167" s="50"/>
      <c r="V167" s="50"/>
      <c r="W167" s="50"/>
    </row>
    <row r="168" spans="21:23" ht="15">
      <c r="U168" s="50"/>
      <c r="V168" s="50"/>
      <c r="W168" s="50"/>
    </row>
    <row r="169" spans="21:23" ht="15">
      <c r="U169" s="50"/>
      <c r="V169" s="50"/>
      <c r="W169" s="50"/>
    </row>
    <row r="170" spans="21:23" ht="15">
      <c r="U170" s="50"/>
      <c r="V170" s="50"/>
      <c r="W170" s="50"/>
    </row>
    <row r="171" spans="21:23" ht="15">
      <c r="U171" s="50"/>
      <c r="V171" s="50"/>
      <c r="W171" s="50"/>
    </row>
    <row r="172" spans="21:23" ht="15">
      <c r="U172" s="50"/>
      <c r="V172" s="50"/>
      <c r="W172" s="50"/>
    </row>
    <row r="173" spans="21:23" ht="15">
      <c r="U173" s="50"/>
      <c r="V173" s="50"/>
      <c r="W173" s="50"/>
    </row>
    <row r="174" spans="21:23" ht="15">
      <c r="U174" s="50"/>
      <c r="V174" s="50"/>
      <c r="W174" s="50"/>
    </row>
    <row r="175" spans="21:23" ht="15">
      <c r="U175" s="50"/>
      <c r="V175" s="50"/>
      <c r="W175" s="50"/>
    </row>
    <row r="176" spans="21:23" ht="15">
      <c r="U176" s="50"/>
      <c r="V176" s="50"/>
      <c r="W176" s="50"/>
    </row>
    <row r="177" spans="21:23" ht="15">
      <c r="U177" s="50"/>
      <c r="V177" s="50"/>
      <c r="W177" s="50"/>
    </row>
    <row r="178" spans="21:23" ht="15">
      <c r="U178" s="50"/>
      <c r="V178" s="50"/>
      <c r="W178" s="50"/>
    </row>
    <row r="179" spans="21:23" ht="15">
      <c r="U179" s="50"/>
      <c r="V179" s="50"/>
      <c r="W179" s="50"/>
    </row>
    <row r="180" spans="21:23" ht="15">
      <c r="U180" s="50"/>
      <c r="V180" s="50"/>
      <c r="W180" s="50"/>
    </row>
    <row r="181" spans="21:23" ht="15">
      <c r="U181" s="50"/>
      <c r="V181" s="50"/>
      <c r="W181" s="50"/>
    </row>
    <row r="182" spans="21:23" ht="15">
      <c r="U182" s="50"/>
      <c r="V182" s="50"/>
      <c r="W182" s="50"/>
    </row>
    <row r="183" spans="21:23" ht="15">
      <c r="U183" s="50"/>
      <c r="V183" s="50"/>
      <c r="W183" s="50"/>
    </row>
    <row r="184" spans="21:23" ht="15">
      <c r="U184" s="50"/>
      <c r="V184" s="50"/>
      <c r="W184" s="50"/>
    </row>
    <row r="185" spans="21:23" ht="15">
      <c r="U185" s="50"/>
      <c r="V185" s="50"/>
      <c r="W185" s="50"/>
    </row>
    <row r="186" spans="21:23" ht="15">
      <c r="U186" s="50"/>
      <c r="V186" s="50"/>
      <c r="W186" s="50"/>
    </row>
    <row r="187" spans="21:23" ht="15">
      <c r="U187" s="50"/>
      <c r="V187" s="50"/>
      <c r="W187" s="50"/>
    </row>
    <row r="188" spans="21:23" ht="15">
      <c r="U188" s="50"/>
      <c r="V188" s="50"/>
      <c r="W188" s="50"/>
    </row>
    <row r="189" spans="21:23" ht="15">
      <c r="U189" s="50"/>
      <c r="V189" s="50"/>
      <c r="W189" s="50"/>
    </row>
    <row r="190" spans="21:23" ht="15">
      <c r="U190" s="50"/>
      <c r="V190" s="50"/>
      <c r="W190" s="50"/>
    </row>
    <row r="191" spans="21:23" ht="15">
      <c r="U191" s="50"/>
      <c r="V191" s="50"/>
      <c r="W191" s="50"/>
    </row>
    <row r="192" spans="21:23" ht="15">
      <c r="U192" s="50"/>
      <c r="V192" s="50"/>
      <c r="W192" s="50"/>
    </row>
    <row r="193" spans="21:23" ht="15">
      <c r="U193" s="50"/>
      <c r="V193" s="50"/>
      <c r="W193" s="50"/>
    </row>
    <row r="194" spans="21:23" ht="15">
      <c r="U194" s="50"/>
      <c r="V194" s="50"/>
      <c r="W194" s="50"/>
    </row>
    <row r="195" spans="21:23" ht="15">
      <c r="U195" s="50"/>
      <c r="V195" s="50"/>
      <c r="W195" s="50"/>
    </row>
    <row r="196" spans="21:23" ht="15">
      <c r="U196" s="50"/>
      <c r="V196" s="50"/>
      <c r="W196" s="50"/>
    </row>
    <row r="197" spans="21:23" ht="15">
      <c r="U197" s="50"/>
      <c r="V197" s="50"/>
      <c r="W197" s="50"/>
    </row>
    <row r="198" spans="21:23" ht="15">
      <c r="U198" s="50"/>
      <c r="V198" s="50"/>
      <c r="W198" s="50"/>
    </row>
    <row r="199" spans="21:23" ht="15">
      <c r="U199" s="50"/>
      <c r="V199" s="50"/>
      <c r="W199" s="50"/>
    </row>
    <row r="200" spans="21:23" ht="15">
      <c r="U200" s="50"/>
      <c r="V200" s="50"/>
      <c r="W200" s="50"/>
    </row>
    <row r="201" spans="21:23" ht="15">
      <c r="U201" s="50"/>
      <c r="V201" s="50"/>
      <c r="W201" s="50"/>
    </row>
    <row r="202" spans="21:23" ht="15">
      <c r="U202" s="50"/>
      <c r="V202" s="50"/>
      <c r="W202" s="50"/>
    </row>
    <row r="203" spans="21:23" ht="15">
      <c r="U203" s="50"/>
      <c r="V203" s="50"/>
      <c r="W203" s="50"/>
    </row>
    <row r="204" spans="21:23" ht="15">
      <c r="U204" s="50"/>
      <c r="V204" s="50"/>
      <c r="W204" s="50"/>
    </row>
    <row r="205" spans="21:23" ht="15">
      <c r="U205" s="50"/>
      <c r="V205" s="50"/>
      <c r="W205" s="50"/>
    </row>
    <row r="206" spans="21:23" ht="15">
      <c r="U206" s="50"/>
      <c r="V206" s="50"/>
      <c r="W206" s="50"/>
    </row>
    <row r="207" spans="21:23" ht="15">
      <c r="U207" s="50"/>
      <c r="V207" s="50"/>
      <c r="W207" s="50"/>
    </row>
    <row r="208" spans="21:23" ht="15">
      <c r="U208" s="50"/>
      <c r="V208" s="50"/>
      <c r="W208" s="50"/>
    </row>
    <row r="209" spans="21:23" ht="15">
      <c r="U209" s="50"/>
      <c r="V209" s="50"/>
      <c r="W209" s="50"/>
    </row>
    <row r="210" spans="21:23" ht="15">
      <c r="U210" s="50"/>
      <c r="V210" s="50"/>
      <c r="W210" s="50"/>
    </row>
    <row r="211" spans="21:23" ht="15">
      <c r="U211" s="50"/>
      <c r="V211" s="50"/>
      <c r="W211" s="50"/>
    </row>
    <row r="212" spans="21:23" ht="15">
      <c r="U212" s="50"/>
      <c r="V212" s="50"/>
      <c r="W212" s="50"/>
    </row>
    <row r="213" spans="21:23" ht="15">
      <c r="U213" s="50"/>
      <c r="V213" s="50"/>
      <c r="W213" s="50"/>
    </row>
    <row r="214" spans="21:23" ht="15">
      <c r="U214" s="50"/>
      <c r="V214" s="50"/>
      <c r="W214" s="50"/>
    </row>
    <row r="215" spans="21:23" ht="15">
      <c r="U215" s="50"/>
      <c r="V215" s="50"/>
      <c r="W215" s="50"/>
    </row>
    <row r="216" spans="21:23" ht="15">
      <c r="U216" s="50"/>
      <c r="V216" s="50"/>
      <c r="W216" s="50"/>
    </row>
    <row r="217" spans="21:23" ht="15">
      <c r="U217" s="50"/>
      <c r="V217" s="50"/>
      <c r="W217" s="50"/>
    </row>
    <row r="218" spans="21:23" ht="15">
      <c r="U218" s="50"/>
      <c r="V218" s="50"/>
      <c r="W218" s="50"/>
    </row>
    <row r="219" spans="21:23" ht="15">
      <c r="U219" s="50"/>
      <c r="V219" s="50"/>
      <c r="W219" s="50"/>
    </row>
    <row r="220" spans="21:23" ht="15">
      <c r="U220" s="50"/>
      <c r="V220" s="50"/>
      <c r="W220" s="50"/>
    </row>
    <row r="221" spans="21:23" ht="15">
      <c r="U221" s="50"/>
      <c r="V221" s="50"/>
      <c r="W221" s="50"/>
    </row>
    <row r="222" spans="21:23" ht="15">
      <c r="U222" s="50"/>
      <c r="V222" s="50"/>
      <c r="W222" s="50"/>
    </row>
    <row r="223" spans="21:23" ht="15">
      <c r="U223" s="50"/>
      <c r="V223" s="50"/>
      <c r="W223" s="50"/>
    </row>
    <row r="224" spans="21:23" ht="15">
      <c r="U224" s="50"/>
      <c r="V224" s="50"/>
      <c r="W224" s="50"/>
    </row>
    <row r="225" spans="21:23" ht="15">
      <c r="U225" s="50"/>
      <c r="V225" s="50"/>
      <c r="W225" s="50"/>
    </row>
    <row r="226" spans="21:23" ht="15">
      <c r="U226" s="50"/>
      <c r="V226" s="50"/>
      <c r="W226" s="50"/>
    </row>
    <row r="227" spans="21:23" ht="15">
      <c r="U227" s="50"/>
      <c r="V227" s="50"/>
      <c r="W227" s="50"/>
    </row>
    <row r="228" spans="21:23" ht="15">
      <c r="U228" s="50"/>
      <c r="V228" s="50"/>
      <c r="W228" s="50"/>
    </row>
    <row r="229" spans="21:23" ht="15">
      <c r="U229" s="50"/>
      <c r="V229" s="50"/>
      <c r="W229" s="50"/>
    </row>
    <row r="230" spans="21:23" ht="15">
      <c r="U230" s="50"/>
      <c r="V230" s="50"/>
      <c r="W230" s="50"/>
    </row>
    <row r="231" spans="21:23" ht="15">
      <c r="U231" s="50"/>
      <c r="V231" s="50"/>
      <c r="W231" s="50"/>
    </row>
    <row r="232" spans="21:23" ht="15">
      <c r="U232" s="50"/>
      <c r="V232" s="50"/>
      <c r="W232" s="50"/>
    </row>
    <row r="233" spans="21:23" ht="15">
      <c r="U233" s="50"/>
      <c r="V233" s="50"/>
      <c r="W233" s="50"/>
    </row>
    <row r="234" spans="21:23" ht="15">
      <c r="U234" s="50"/>
      <c r="V234" s="50"/>
      <c r="W234" s="50"/>
    </row>
    <row r="235" spans="21:23" ht="15">
      <c r="U235" s="50"/>
      <c r="V235" s="50"/>
      <c r="W235" s="50"/>
    </row>
    <row r="236" spans="21:23" ht="15">
      <c r="U236" s="50"/>
      <c r="V236" s="50"/>
      <c r="W236" s="50"/>
    </row>
    <row r="237" spans="21:23" ht="15">
      <c r="U237" s="50"/>
      <c r="V237" s="50"/>
      <c r="W237" s="50"/>
    </row>
    <row r="238" spans="21:23" ht="15">
      <c r="U238" s="50"/>
      <c r="V238" s="50"/>
      <c r="W238" s="50"/>
    </row>
    <row r="239" spans="21:23" ht="15">
      <c r="U239" s="50"/>
      <c r="V239" s="50"/>
      <c r="W239" s="50"/>
    </row>
    <row r="240" spans="21:23" ht="15">
      <c r="U240" s="50"/>
      <c r="V240" s="50"/>
      <c r="W240" s="50"/>
    </row>
    <row r="241" spans="21:23" ht="15">
      <c r="U241" s="50"/>
      <c r="V241" s="50"/>
      <c r="W241" s="50"/>
    </row>
    <row r="242" spans="21:23" ht="15">
      <c r="U242" s="50"/>
      <c r="V242" s="50"/>
      <c r="W242" s="50"/>
    </row>
    <row r="243" spans="21:23" ht="15">
      <c r="U243" s="50"/>
      <c r="V243" s="50"/>
      <c r="W243" s="50"/>
    </row>
    <row r="244" spans="21:23" ht="15">
      <c r="U244" s="50"/>
      <c r="V244" s="50"/>
      <c r="W244" s="50"/>
    </row>
    <row r="245" spans="21:23" ht="15">
      <c r="U245" s="50"/>
      <c r="V245" s="50"/>
      <c r="W245" s="50"/>
    </row>
    <row r="246" spans="21:23" ht="15">
      <c r="U246" s="50"/>
      <c r="V246" s="50"/>
      <c r="W246" s="50"/>
    </row>
    <row r="247" spans="21:23" ht="15">
      <c r="U247" s="50"/>
      <c r="V247" s="50"/>
      <c r="W247" s="50"/>
    </row>
    <row r="248" spans="21:23" ht="15">
      <c r="U248" s="50"/>
      <c r="V248" s="50"/>
      <c r="W248" s="50"/>
    </row>
    <row r="249" spans="21:23" ht="15">
      <c r="U249" s="50"/>
      <c r="V249" s="50"/>
      <c r="W249" s="50"/>
    </row>
    <row r="250" spans="21:23" ht="15">
      <c r="U250" s="50"/>
      <c r="V250" s="50"/>
      <c r="W250" s="50"/>
    </row>
    <row r="251" spans="21:23" ht="15">
      <c r="U251" s="50"/>
      <c r="V251" s="50"/>
      <c r="W251" s="50"/>
    </row>
    <row r="252" spans="21:23" ht="15">
      <c r="U252" s="50"/>
      <c r="V252" s="50"/>
      <c r="W252" s="50"/>
    </row>
    <row r="253" spans="21:23" ht="15">
      <c r="U253" s="50"/>
      <c r="V253" s="50"/>
      <c r="W253" s="50"/>
    </row>
    <row r="254" spans="21:23" ht="15">
      <c r="U254" s="50"/>
      <c r="V254" s="50"/>
      <c r="W254" s="50"/>
    </row>
    <row r="255" spans="21:23" ht="15">
      <c r="U255" s="50"/>
      <c r="V255" s="50"/>
      <c r="W255" s="50"/>
    </row>
    <row r="256" spans="21:23" ht="15">
      <c r="U256" s="50"/>
      <c r="V256" s="50"/>
      <c r="W256" s="50"/>
    </row>
    <row r="257" spans="21:23" ht="15">
      <c r="U257" s="50"/>
      <c r="V257" s="50"/>
      <c r="W257" s="50"/>
    </row>
    <row r="258" spans="21:23" ht="15">
      <c r="U258" s="50"/>
      <c r="V258" s="50"/>
      <c r="W258" s="50"/>
    </row>
    <row r="259" spans="21:23" ht="15">
      <c r="U259" s="50"/>
      <c r="V259" s="50"/>
      <c r="W259" s="50"/>
    </row>
    <row r="260" spans="21:23" ht="15">
      <c r="U260" s="50"/>
      <c r="V260" s="50"/>
      <c r="W260" s="50"/>
    </row>
    <row r="261" spans="21:23" ht="15">
      <c r="U261" s="50"/>
      <c r="V261" s="50"/>
      <c r="W261" s="50"/>
    </row>
    <row r="262" spans="21:23" ht="15">
      <c r="U262" s="50"/>
      <c r="V262" s="50"/>
      <c r="W262" s="50"/>
    </row>
    <row r="263" spans="21:23" ht="15">
      <c r="U263" s="50"/>
      <c r="V263" s="50"/>
      <c r="W263" s="50"/>
    </row>
    <row r="264" spans="21:23" ht="15">
      <c r="U264" s="50"/>
      <c r="V264" s="50"/>
      <c r="W264" s="50"/>
    </row>
    <row r="265" spans="21:23" ht="15">
      <c r="U265" s="50"/>
      <c r="V265" s="50"/>
      <c r="W265" s="50"/>
    </row>
    <row r="266" spans="21:23" ht="15">
      <c r="U266" s="50"/>
      <c r="V266" s="50"/>
      <c r="W266" s="50"/>
    </row>
    <row r="267" spans="21:23" ht="15">
      <c r="U267" s="50"/>
      <c r="V267" s="50"/>
      <c r="W267" s="50"/>
    </row>
    <row r="268" spans="21:23" ht="15">
      <c r="U268" s="50"/>
      <c r="V268" s="50"/>
      <c r="W268" s="50"/>
    </row>
    <row r="269" spans="21:23" ht="15">
      <c r="U269" s="50"/>
      <c r="V269" s="50"/>
      <c r="W269" s="50"/>
    </row>
    <row r="270" spans="21:23" ht="15">
      <c r="U270" s="50"/>
      <c r="V270" s="50"/>
      <c r="W270" s="50"/>
    </row>
    <row r="271" spans="21:23" ht="15">
      <c r="U271" s="50"/>
      <c r="V271" s="50"/>
      <c r="W271" s="50"/>
    </row>
    <row r="272" spans="21:23" ht="15">
      <c r="U272" s="50"/>
      <c r="V272" s="50"/>
      <c r="W272" s="50"/>
    </row>
    <row r="273" spans="21:23" ht="15">
      <c r="U273" s="50"/>
      <c r="V273" s="50"/>
      <c r="W273" s="50"/>
    </row>
    <row r="274" spans="21:23" ht="15">
      <c r="U274" s="50"/>
      <c r="V274" s="50"/>
      <c r="W274" s="50"/>
    </row>
    <row r="275" spans="21:23" ht="15">
      <c r="U275" s="50"/>
      <c r="V275" s="50"/>
      <c r="W275" s="50"/>
    </row>
    <row r="276" spans="21:23" ht="15">
      <c r="U276" s="50"/>
      <c r="V276" s="50"/>
      <c r="W276" s="50"/>
    </row>
    <row r="277" spans="21:23" ht="15">
      <c r="U277" s="50"/>
      <c r="V277" s="50"/>
      <c r="W277" s="50"/>
    </row>
    <row r="278" spans="21:23" ht="15">
      <c r="U278" s="50"/>
      <c r="V278" s="50"/>
      <c r="W278" s="50"/>
    </row>
    <row r="279" spans="21:23" ht="15">
      <c r="U279" s="50"/>
      <c r="V279" s="50"/>
      <c r="W279" s="50"/>
    </row>
    <row r="280" spans="21:23" ht="15">
      <c r="U280" s="50"/>
      <c r="V280" s="50"/>
      <c r="W280" s="50"/>
    </row>
    <row r="281" spans="21:23" ht="15">
      <c r="U281" s="50"/>
      <c r="V281" s="50"/>
      <c r="W281" s="50"/>
    </row>
    <row r="282" spans="21:23" ht="15">
      <c r="U282" s="50"/>
      <c r="V282" s="50"/>
      <c r="W282" s="50"/>
    </row>
    <row r="283" spans="21:23" ht="15">
      <c r="U283" s="50"/>
      <c r="V283" s="50"/>
      <c r="W283" s="50"/>
    </row>
    <row r="284" spans="21:23" ht="15">
      <c r="U284" s="50"/>
      <c r="V284" s="50"/>
      <c r="W284" s="50"/>
    </row>
    <row r="285" spans="21:23" ht="15">
      <c r="U285" s="50"/>
      <c r="V285" s="50"/>
      <c r="W285" s="50"/>
    </row>
    <row r="286" spans="21:23" ht="15">
      <c r="U286" s="50"/>
      <c r="V286" s="50"/>
      <c r="W286" s="50"/>
    </row>
    <row r="287" spans="21:23" ht="15">
      <c r="U287" s="50"/>
      <c r="V287" s="50"/>
      <c r="W287" s="50"/>
    </row>
    <row r="288" spans="21:23" ht="15">
      <c r="U288" s="50"/>
      <c r="V288" s="50"/>
      <c r="W288" s="50"/>
    </row>
    <row r="289" spans="21:23" ht="15">
      <c r="U289" s="50"/>
      <c r="V289" s="50"/>
      <c r="W289" s="50"/>
    </row>
    <row r="290" spans="21:23" ht="15">
      <c r="U290" s="50"/>
      <c r="V290" s="50"/>
      <c r="W290" s="50"/>
    </row>
    <row r="291" spans="21:23" ht="15">
      <c r="U291" s="50"/>
      <c r="V291" s="50"/>
      <c r="W291" s="50"/>
    </row>
    <row r="292" spans="21:23" ht="15">
      <c r="U292" s="50"/>
      <c r="V292" s="50"/>
      <c r="W292" s="50"/>
    </row>
    <row r="293" spans="21:23" ht="15">
      <c r="U293" s="50"/>
      <c r="V293" s="50"/>
      <c r="W293" s="50"/>
    </row>
    <row r="294" spans="21:23" ht="15">
      <c r="U294" s="50"/>
      <c r="V294" s="50"/>
      <c r="W294" s="50"/>
    </row>
    <row r="295" spans="21:23" ht="15">
      <c r="U295" s="50"/>
      <c r="V295" s="50"/>
      <c r="W295" s="50"/>
    </row>
    <row r="296" spans="21:23" ht="15">
      <c r="U296" s="50"/>
      <c r="V296" s="50"/>
      <c r="W296" s="50"/>
    </row>
    <row r="297" spans="21:23" ht="15">
      <c r="U297" s="50"/>
      <c r="V297" s="50"/>
      <c r="W297" s="50"/>
    </row>
    <row r="298" spans="21:23" ht="15">
      <c r="U298" s="50"/>
      <c r="V298" s="50"/>
      <c r="W298" s="50"/>
    </row>
    <row r="299" spans="21:23" ht="15">
      <c r="U299" s="50"/>
      <c r="V299" s="50"/>
      <c r="W299" s="50"/>
    </row>
    <row r="300" spans="21:23" ht="15">
      <c r="U300" s="50"/>
      <c r="V300" s="50"/>
      <c r="W300" s="50"/>
    </row>
    <row r="301" spans="21:23" ht="15">
      <c r="U301" s="50"/>
      <c r="V301" s="50"/>
      <c r="W301" s="50"/>
    </row>
    <row r="302" spans="21:23" ht="15">
      <c r="U302" s="50"/>
      <c r="V302" s="50"/>
      <c r="W302" s="50"/>
    </row>
    <row r="303" spans="21:23" ht="15">
      <c r="U303" s="50"/>
      <c r="V303" s="50"/>
      <c r="W303" s="50"/>
    </row>
    <row r="304" spans="21:23" ht="15">
      <c r="U304" s="50"/>
      <c r="V304" s="50"/>
      <c r="W304" s="50"/>
    </row>
    <row r="305" spans="21:23" ht="15">
      <c r="U305" s="50"/>
      <c r="V305" s="50"/>
      <c r="W305" s="50"/>
    </row>
    <row r="306" spans="21:23" ht="15">
      <c r="U306" s="50"/>
      <c r="V306" s="50"/>
      <c r="W306" s="50"/>
    </row>
    <row r="307" spans="21:23" ht="15">
      <c r="U307" s="50"/>
      <c r="V307" s="50"/>
      <c r="W307" s="50"/>
    </row>
    <row r="308" spans="21:23" ht="15">
      <c r="U308" s="50"/>
      <c r="V308" s="50"/>
      <c r="W308" s="50"/>
    </row>
  </sheetData>
  <sheetProtection/>
  <mergeCells count="9">
    <mergeCell ref="R3:S3"/>
    <mergeCell ref="J3:K3"/>
    <mergeCell ref="D3:E3"/>
    <mergeCell ref="F3:G3"/>
    <mergeCell ref="U3:V3"/>
    <mergeCell ref="H3:I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4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16.7109375" style="122" customWidth="1"/>
    <col min="21" max="22" width="8.7109375" style="0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22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243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107" t="s">
        <v>6</v>
      </c>
    </row>
    <row r="6" spans="1:22" s="34" customFormat="1" ht="15">
      <c r="A6" s="307">
        <v>1</v>
      </c>
      <c r="B6" s="269" t="s">
        <v>187</v>
      </c>
      <c r="C6" s="309" t="s">
        <v>36</v>
      </c>
      <c r="D6" s="12"/>
      <c r="E6" s="21"/>
      <c r="F6" s="135">
        <v>6</v>
      </c>
      <c r="G6" s="135">
        <v>7</v>
      </c>
      <c r="H6" s="135">
        <v>5</v>
      </c>
      <c r="I6" s="135">
        <v>5</v>
      </c>
      <c r="J6" s="135">
        <v>11</v>
      </c>
      <c r="K6" s="135">
        <v>2</v>
      </c>
      <c r="L6" s="135"/>
      <c r="M6" s="135"/>
      <c r="N6" s="135"/>
      <c r="O6" s="37"/>
      <c r="P6" s="538"/>
      <c r="Q6" s="538"/>
      <c r="R6" s="135">
        <v>5</v>
      </c>
      <c r="S6" s="135"/>
      <c r="T6" s="395">
        <v>5</v>
      </c>
      <c r="U6" s="56">
        <f>SUM(D6:T6)</f>
        <v>46</v>
      </c>
      <c r="V6" s="110">
        <f>SUM(D6:T6)</f>
        <v>46</v>
      </c>
    </row>
    <row r="7" spans="1:22" s="34" customFormat="1" ht="15">
      <c r="A7" s="418">
        <v>2</v>
      </c>
      <c r="B7" s="418" t="s">
        <v>244</v>
      </c>
      <c r="C7" s="280" t="s">
        <v>108</v>
      </c>
      <c r="D7" s="12"/>
      <c r="E7" s="21"/>
      <c r="F7" s="137"/>
      <c r="G7" s="137"/>
      <c r="H7" s="137"/>
      <c r="I7" s="135"/>
      <c r="J7" s="135">
        <v>11</v>
      </c>
      <c r="K7" s="135">
        <v>12</v>
      </c>
      <c r="L7" s="135"/>
      <c r="M7" s="135"/>
      <c r="N7" s="135"/>
      <c r="O7" s="37"/>
      <c r="P7" s="538"/>
      <c r="Q7" s="538"/>
      <c r="R7" s="135"/>
      <c r="S7" s="135"/>
      <c r="T7" s="388"/>
      <c r="U7" s="56">
        <f>SUM(D7:T7)</f>
        <v>23</v>
      </c>
      <c r="V7" s="110">
        <f>SUM(D7:T7)</f>
        <v>23</v>
      </c>
    </row>
    <row r="8" spans="1:22" s="131" customFormat="1" ht="15">
      <c r="A8" s="418">
        <v>3</v>
      </c>
      <c r="B8" s="308" t="s">
        <v>143</v>
      </c>
      <c r="C8" s="280" t="s">
        <v>108</v>
      </c>
      <c r="D8" s="12"/>
      <c r="E8" s="276">
        <v>5</v>
      </c>
      <c r="F8" s="137"/>
      <c r="G8" s="137"/>
      <c r="H8" s="137"/>
      <c r="I8" s="137"/>
      <c r="J8" s="135"/>
      <c r="K8" s="135"/>
      <c r="L8" s="135"/>
      <c r="M8" s="135"/>
      <c r="N8" s="135"/>
      <c r="O8" s="37"/>
      <c r="P8" s="538"/>
      <c r="Q8" s="538"/>
      <c r="R8" s="135"/>
      <c r="S8" s="135"/>
      <c r="T8" s="13"/>
      <c r="U8" s="56">
        <f>SUM(D8:T8)</f>
        <v>5</v>
      </c>
      <c r="V8" s="110">
        <f>SUM(D8:T8)</f>
        <v>5</v>
      </c>
    </row>
    <row r="9" spans="1:22" s="34" customFormat="1" ht="15">
      <c r="A9" s="418">
        <v>4</v>
      </c>
      <c r="B9" s="441" t="s">
        <v>264</v>
      </c>
      <c r="C9" s="419" t="s">
        <v>48</v>
      </c>
      <c r="D9" s="200"/>
      <c r="E9" s="432"/>
      <c r="F9" s="200"/>
      <c r="G9" s="200"/>
      <c r="H9" s="200"/>
      <c r="I9" s="200"/>
      <c r="J9" s="12"/>
      <c r="K9" s="12"/>
      <c r="L9" s="12"/>
      <c r="M9" s="395">
        <v>5</v>
      </c>
      <c r="N9" s="12"/>
      <c r="O9" s="594"/>
      <c r="P9" s="546"/>
      <c r="Q9" s="546"/>
      <c r="R9" s="12"/>
      <c r="S9" s="12"/>
      <c r="T9" s="12"/>
      <c r="U9" s="56">
        <f>SUM(D9:T9)</f>
        <v>5</v>
      </c>
      <c r="V9" s="110">
        <f>SUM(D9:T9)</f>
        <v>5</v>
      </c>
    </row>
    <row r="10" spans="1:22" s="34" customFormat="1" ht="15">
      <c r="A10" s="419">
        <v>5</v>
      </c>
      <c r="B10" s="269" t="s">
        <v>188</v>
      </c>
      <c r="C10" s="309" t="s">
        <v>106</v>
      </c>
      <c r="D10" s="390"/>
      <c r="E10" s="390"/>
      <c r="F10" s="416">
        <v>1</v>
      </c>
      <c r="G10" s="416">
        <v>0</v>
      </c>
      <c r="H10" s="416"/>
      <c r="I10" s="416"/>
      <c r="J10" s="135"/>
      <c r="K10" s="135"/>
      <c r="L10" s="135"/>
      <c r="M10" s="135"/>
      <c r="N10" s="135"/>
      <c r="O10" s="37"/>
      <c r="P10" s="538"/>
      <c r="Q10" s="538"/>
      <c r="R10" s="135"/>
      <c r="S10" s="135"/>
      <c r="T10" s="395"/>
      <c r="U10" s="56">
        <f>SUM(D10:T10)</f>
        <v>1</v>
      </c>
      <c r="V10" s="110">
        <f>SUM(D10:T10)</f>
        <v>1</v>
      </c>
    </row>
    <row r="11" spans="1:22" ht="15">
      <c r="A11" s="419"/>
      <c r="B11" s="29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33"/>
      <c r="Q11" s="533"/>
      <c r="R11" s="32"/>
      <c r="S11" s="32"/>
      <c r="T11" s="32"/>
      <c r="U11" s="30"/>
      <c r="V11" s="30"/>
    </row>
    <row r="12" spans="1:22" s="437" customFormat="1" ht="15">
      <c r="A12" s="177"/>
      <c r="B12" s="440"/>
      <c r="C12" s="70"/>
      <c r="D12" s="177"/>
      <c r="E12" s="177"/>
      <c r="F12" s="177"/>
      <c r="G12" s="177"/>
      <c r="H12" s="177"/>
      <c r="I12" s="177"/>
      <c r="J12" s="78"/>
      <c r="K12" s="78"/>
      <c r="L12" s="78"/>
      <c r="M12" s="191"/>
      <c r="N12" s="78"/>
      <c r="O12" s="78"/>
      <c r="P12" s="78"/>
      <c r="Q12" s="78"/>
      <c r="R12" s="78"/>
      <c r="S12" s="78"/>
      <c r="T12" s="78"/>
      <c r="U12" s="410"/>
      <c r="V12" s="179"/>
    </row>
    <row r="13" spans="1:21" s="113" customFormat="1" ht="15.75">
      <c r="A13" s="126"/>
      <c r="B13" s="104" t="s">
        <v>289</v>
      </c>
      <c r="J13" s="78"/>
      <c r="K13" s="78"/>
      <c r="L13" s="78"/>
      <c r="M13" s="49"/>
      <c r="N13" s="49"/>
      <c r="O13" s="49"/>
      <c r="P13" s="49"/>
      <c r="Q13" s="49"/>
      <c r="R13" s="177"/>
      <c r="S13" s="177"/>
      <c r="T13" s="49"/>
      <c r="U13" s="49"/>
    </row>
    <row r="14" spans="2:21" s="113" customFormat="1" ht="15.75">
      <c r="B14" s="104" t="s">
        <v>95</v>
      </c>
      <c r="C14" s="80"/>
      <c r="J14" s="78"/>
      <c r="K14" s="78"/>
      <c r="L14" s="78"/>
      <c r="M14" s="49"/>
      <c r="N14" s="49"/>
      <c r="O14" s="49"/>
      <c r="P14" s="49"/>
      <c r="Q14" s="49"/>
      <c r="R14" s="177"/>
      <c r="S14" s="177"/>
      <c r="T14" s="49"/>
      <c r="U14" s="49"/>
    </row>
  </sheetData>
  <sheetProtection/>
  <mergeCells count="9">
    <mergeCell ref="R4:S4"/>
    <mergeCell ref="J4:K4"/>
    <mergeCell ref="D4:E4"/>
    <mergeCell ref="F4:G4"/>
    <mergeCell ref="U4:V4"/>
    <mergeCell ref="H4:I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57.14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11.57421875" style="0" customWidth="1"/>
    <col min="21" max="21" width="11.8515625" style="0" customWidth="1"/>
  </cols>
  <sheetData>
    <row r="1" spans="1:21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>
      <c r="A2" s="1" t="s">
        <v>23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243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666" t="s">
        <v>17</v>
      </c>
      <c r="U4" s="667"/>
    </row>
    <row r="5" spans="1:21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51" t="s">
        <v>5</v>
      </c>
      <c r="U5" s="107" t="s">
        <v>6</v>
      </c>
    </row>
    <row r="6" spans="1:21" s="34" customFormat="1" ht="15">
      <c r="A6" s="418">
        <v>1</v>
      </c>
      <c r="B6" s="501" t="s">
        <v>61</v>
      </c>
      <c r="C6" s="485" t="s">
        <v>62</v>
      </c>
      <c r="D6" s="489">
        <v>16</v>
      </c>
      <c r="E6" s="502">
        <v>13</v>
      </c>
      <c r="F6" s="539"/>
      <c r="G6" s="539"/>
      <c r="H6" s="489">
        <v>10</v>
      </c>
      <c r="I6" s="489">
        <v>15</v>
      </c>
      <c r="J6" s="489">
        <v>26.5</v>
      </c>
      <c r="K6" s="489">
        <v>19.33</v>
      </c>
      <c r="L6" s="489">
        <v>7</v>
      </c>
      <c r="M6" s="606">
        <v>5</v>
      </c>
      <c r="N6" s="606">
        <v>7</v>
      </c>
      <c r="O6" s="489">
        <v>8</v>
      </c>
      <c r="P6" s="489">
        <v>11</v>
      </c>
      <c r="Q6" s="489">
        <v>12</v>
      </c>
      <c r="R6" s="206">
        <v>8</v>
      </c>
      <c r="S6" s="206">
        <v>8</v>
      </c>
      <c r="T6" s="205">
        <f aca="true" t="shared" si="0" ref="T6:T29">SUM(D6:S6)</f>
        <v>165.82999999999998</v>
      </c>
      <c r="U6" s="195">
        <f aca="true" t="shared" si="1" ref="U6:U29">SUM(D6:S6)</f>
        <v>165.82999999999998</v>
      </c>
    </row>
    <row r="7" spans="1:21" s="34" customFormat="1" ht="15">
      <c r="A7" s="418">
        <v>2</v>
      </c>
      <c r="B7" s="499" t="s">
        <v>69</v>
      </c>
      <c r="C7" s="486" t="s">
        <v>36</v>
      </c>
      <c r="D7" s="489">
        <v>8</v>
      </c>
      <c r="E7" s="502">
        <v>20</v>
      </c>
      <c r="F7" s="489">
        <v>16</v>
      </c>
      <c r="G7" s="489">
        <v>16</v>
      </c>
      <c r="H7" s="489">
        <v>17</v>
      </c>
      <c r="I7" s="489">
        <v>17</v>
      </c>
      <c r="J7" s="489"/>
      <c r="K7" s="489"/>
      <c r="L7" s="489">
        <v>10</v>
      </c>
      <c r="M7" s="606">
        <v>1</v>
      </c>
      <c r="N7" s="606"/>
      <c r="O7" s="539"/>
      <c r="P7" s="539"/>
      <c r="Q7" s="489"/>
      <c r="R7" s="206">
        <v>26</v>
      </c>
      <c r="S7" s="206">
        <v>22</v>
      </c>
      <c r="T7" s="205">
        <f t="shared" si="0"/>
        <v>153</v>
      </c>
      <c r="U7" s="195">
        <f t="shared" si="1"/>
        <v>153</v>
      </c>
    </row>
    <row r="8" spans="1:21" s="34" customFormat="1" ht="15">
      <c r="A8" s="418">
        <f aca="true" t="shared" si="2" ref="A8:A13">(1+A7)</f>
        <v>3</v>
      </c>
      <c r="B8" s="501" t="s">
        <v>58</v>
      </c>
      <c r="C8" s="487" t="s">
        <v>104</v>
      </c>
      <c r="D8" s="489">
        <v>4</v>
      </c>
      <c r="E8" s="502">
        <v>8</v>
      </c>
      <c r="F8" s="489">
        <v>9</v>
      </c>
      <c r="G8" s="489">
        <v>11</v>
      </c>
      <c r="H8" s="489">
        <v>1</v>
      </c>
      <c r="I8" s="489">
        <v>6</v>
      </c>
      <c r="J8" s="489">
        <v>17</v>
      </c>
      <c r="K8" s="489">
        <v>19.33</v>
      </c>
      <c r="L8" s="489">
        <v>3</v>
      </c>
      <c r="M8" s="606"/>
      <c r="N8" s="606"/>
      <c r="O8" s="539"/>
      <c r="P8" s="539"/>
      <c r="Q8" s="489"/>
      <c r="R8" s="206">
        <v>10</v>
      </c>
      <c r="S8" s="206">
        <v>12</v>
      </c>
      <c r="T8" s="205">
        <f t="shared" si="0"/>
        <v>100.33</v>
      </c>
      <c r="U8" s="195">
        <f t="shared" si="1"/>
        <v>100.33</v>
      </c>
    </row>
    <row r="9" spans="1:21" s="34" customFormat="1" ht="15">
      <c r="A9" s="418">
        <f t="shared" si="2"/>
        <v>4</v>
      </c>
      <c r="B9" s="503" t="s">
        <v>70</v>
      </c>
      <c r="C9" s="487" t="s">
        <v>7</v>
      </c>
      <c r="D9" s="489">
        <v>14</v>
      </c>
      <c r="E9" s="502">
        <v>5</v>
      </c>
      <c r="F9" s="504">
        <v>7</v>
      </c>
      <c r="G9" s="504">
        <v>7</v>
      </c>
      <c r="H9" s="504"/>
      <c r="I9" s="504"/>
      <c r="J9" s="489">
        <v>26.5</v>
      </c>
      <c r="K9" s="489">
        <v>19.33</v>
      </c>
      <c r="L9" s="489"/>
      <c r="M9" s="606"/>
      <c r="N9" s="606"/>
      <c r="O9" s="539"/>
      <c r="P9" s="539"/>
      <c r="Q9" s="489"/>
      <c r="R9" s="206"/>
      <c r="S9" s="206"/>
      <c r="T9" s="205">
        <f t="shared" si="0"/>
        <v>78.83</v>
      </c>
      <c r="U9" s="195">
        <f t="shared" si="1"/>
        <v>78.83</v>
      </c>
    </row>
    <row r="10" spans="1:21" s="131" customFormat="1" ht="15">
      <c r="A10" s="418">
        <f t="shared" si="2"/>
        <v>5</v>
      </c>
      <c r="B10" s="501" t="s">
        <v>63</v>
      </c>
      <c r="C10" s="487" t="s">
        <v>104</v>
      </c>
      <c r="D10" s="489">
        <v>11</v>
      </c>
      <c r="E10" s="502">
        <v>11</v>
      </c>
      <c r="F10" s="489"/>
      <c r="G10" s="489"/>
      <c r="H10" s="489"/>
      <c r="I10" s="489"/>
      <c r="J10" s="489">
        <v>26.5</v>
      </c>
      <c r="K10" s="489">
        <v>19.33</v>
      </c>
      <c r="L10" s="489">
        <v>5</v>
      </c>
      <c r="M10" s="606"/>
      <c r="N10" s="606"/>
      <c r="O10" s="539"/>
      <c r="P10" s="539"/>
      <c r="Q10" s="489">
        <v>5</v>
      </c>
      <c r="R10" s="206"/>
      <c r="S10" s="206"/>
      <c r="T10" s="205">
        <f t="shared" si="0"/>
        <v>77.83</v>
      </c>
      <c r="U10" s="195">
        <f t="shared" si="1"/>
        <v>77.83</v>
      </c>
    </row>
    <row r="11" spans="1:21" s="156" customFormat="1" ht="15">
      <c r="A11" s="418">
        <f t="shared" si="2"/>
        <v>6</v>
      </c>
      <c r="B11" s="488" t="s">
        <v>75</v>
      </c>
      <c r="C11" s="489" t="s">
        <v>48</v>
      </c>
      <c r="D11" s="504">
        <v>5</v>
      </c>
      <c r="E11" s="505">
        <v>12</v>
      </c>
      <c r="F11" s="504">
        <v>13</v>
      </c>
      <c r="G11" s="504">
        <v>13</v>
      </c>
      <c r="H11" s="506"/>
      <c r="I11" s="504"/>
      <c r="J11" s="504">
        <v>13</v>
      </c>
      <c r="K11" s="489">
        <v>19.33</v>
      </c>
      <c r="L11" s="507"/>
      <c r="M11" s="607"/>
      <c r="N11" s="606"/>
      <c r="O11" s="539"/>
      <c r="P11" s="539"/>
      <c r="Q11" s="507"/>
      <c r="R11" s="206"/>
      <c r="S11" s="206"/>
      <c r="T11" s="205">
        <f t="shared" si="0"/>
        <v>75.33</v>
      </c>
      <c r="U11" s="195">
        <f t="shared" si="1"/>
        <v>75.33</v>
      </c>
    </row>
    <row r="12" spans="1:21" s="34" customFormat="1" ht="15">
      <c r="A12" s="418">
        <f t="shared" si="2"/>
        <v>7</v>
      </c>
      <c r="B12" s="496" t="s">
        <v>51</v>
      </c>
      <c r="C12" s="486" t="s">
        <v>35</v>
      </c>
      <c r="D12" s="489">
        <v>19</v>
      </c>
      <c r="E12" s="502">
        <v>15</v>
      </c>
      <c r="F12" s="489"/>
      <c r="G12" s="489"/>
      <c r="H12" s="489">
        <v>13</v>
      </c>
      <c r="I12" s="489">
        <v>8</v>
      </c>
      <c r="J12" s="489"/>
      <c r="K12" s="489"/>
      <c r="L12" s="489"/>
      <c r="M12" s="606"/>
      <c r="N12" s="606"/>
      <c r="O12" s="539"/>
      <c r="P12" s="539"/>
      <c r="Q12" s="489"/>
      <c r="R12" s="206"/>
      <c r="S12" s="206"/>
      <c r="T12" s="205">
        <f t="shared" si="0"/>
        <v>55</v>
      </c>
      <c r="U12" s="195">
        <f t="shared" si="1"/>
        <v>55</v>
      </c>
    </row>
    <row r="13" spans="1:21" s="34" customFormat="1" ht="15">
      <c r="A13" s="418">
        <f t="shared" si="2"/>
        <v>8</v>
      </c>
      <c r="B13" s="490" t="s">
        <v>132</v>
      </c>
      <c r="C13" s="486" t="s">
        <v>210</v>
      </c>
      <c r="D13" s="504">
        <v>10</v>
      </c>
      <c r="E13" s="505">
        <v>6</v>
      </c>
      <c r="F13" s="508">
        <v>6</v>
      </c>
      <c r="G13" s="508">
        <v>8</v>
      </c>
      <c r="H13" s="508">
        <v>5</v>
      </c>
      <c r="I13" s="508">
        <v>9</v>
      </c>
      <c r="J13" s="508"/>
      <c r="K13" s="508"/>
      <c r="L13" s="540"/>
      <c r="M13" s="608"/>
      <c r="N13" s="540"/>
      <c r="O13" s="508">
        <v>3</v>
      </c>
      <c r="P13" s="508"/>
      <c r="Q13" s="508"/>
      <c r="R13" s="136"/>
      <c r="S13" s="136"/>
      <c r="T13" s="205">
        <f t="shared" si="0"/>
        <v>47</v>
      </c>
      <c r="U13" s="195">
        <f t="shared" si="1"/>
        <v>47</v>
      </c>
    </row>
    <row r="14" spans="1:21" s="34" customFormat="1" ht="15">
      <c r="A14" s="79">
        <v>2</v>
      </c>
      <c r="B14" s="501" t="s">
        <v>59</v>
      </c>
      <c r="C14" s="485" t="s">
        <v>7</v>
      </c>
      <c r="D14" s="489"/>
      <c r="E14" s="502"/>
      <c r="F14" s="489"/>
      <c r="G14" s="489"/>
      <c r="H14" s="489"/>
      <c r="I14" s="489"/>
      <c r="J14" s="489">
        <v>26.5</v>
      </c>
      <c r="K14" s="489">
        <v>19.33</v>
      </c>
      <c r="L14" s="539"/>
      <c r="M14" s="606"/>
      <c r="N14" s="539"/>
      <c r="O14" s="489"/>
      <c r="P14" s="489"/>
      <c r="Q14" s="489"/>
      <c r="R14" s="206"/>
      <c r="S14" s="206"/>
      <c r="T14" s="205">
        <f t="shared" si="0"/>
        <v>45.83</v>
      </c>
      <c r="U14" s="195">
        <f t="shared" si="1"/>
        <v>45.83</v>
      </c>
    </row>
    <row r="15" spans="1:21" s="34" customFormat="1" ht="15">
      <c r="A15" s="418">
        <f aca="true" t="shared" si="3" ref="A15:A28">(1+A14)</f>
        <v>3</v>
      </c>
      <c r="B15" s="492" t="s">
        <v>128</v>
      </c>
      <c r="C15" s="493" t="s">
        <v>35</v>
      </c>
      <c r="D15" s="489"/>
      <c r="E15" s="502"/>
      <c r="F15" s="489">
        <v>11</v>
      </c>
      <c r="G15" s="489">
        <v>5</v>
      </c>
      <c r="H15" s="489">
        <v>7</v>
      </c>
      <c r="I15" s="489">
        <v>12</v>
      </c>
      <c r="J15" s="489"/>
      <c r="K15" s="489"/>
      <c r="L15" s="539"/>
      <c r="M15" s="606"/>
      <c r="N15" s="539"/>
      <c r="O15" s="489"/>
      <c r="P15" s="489">
        <v>2</v>
      </c>
      <c r="Q15" s="489">
        <v>7</v>
      </c>
      <c r="R15" s="206"/>
      <c r="S15" s="206"/>
      <c r="T15" s="205">
        <f t="shared" si="0"/>
        <v>44</v>
      </c>
      <c r="U15" s="195">
        <f t="shared" si="1"/>
        <v>44</v>
      </c>
    </row>
    <row r="16" spans="1:21" s="34" customFormat="1" ht="15">
      <c r="A16" s="418">
        <f t="shared" si="3"/>
        <v>4</v>
      </c>
      <c r="B16" s="490" t="s">
        <v>64</v>
      </c>
      <c r="C16" s="491" t="s">
        <v>214</v>
      </c>
      <c r="D16" s="489"/>
      <c r="E16" s="502"/>
      <c r="F16" s="489"/>
      <c r="G16" s="489"/>
      <c r="H16" s="489">
        <v>20</v>
      </c>
      <c r="I16" s="489">
        <v>20</v>
      </c>
      <c r="J16" s="489"/>
      <c r="K16" s="489"/>
      <c r="L16" s="539"/>
      <c r="M16" s="606"/>
      <c r="N16" s="539"/>
      <c r="O16" s="489"/>
      <c r="P16" s="489"/>
      <c r="Q16" s="489"/>
      <c r="R16" s="206"/>
      <c r="S16" s="206"/>
      <c r="T16" s="205">
        <f t="shared" si="0"/>
        <v>40</v>
      </c>
      <c r="U16" s="195">
        <f t="shared" si="1"/>
        <v>40</v>
      </c>
    </row>
    <row r="17" spans="1:21" s="34" customFormat="1" ht="15">
      <c r="A17" s="418">
        <f t="shared" si="3"/>
        <v>5</v>
      </c>
      <c r="B17" s="501" t="s">
        <v>60</v>
      </c>
      <c r="C17" s="485" t="s">
        <v>34</v>
      </c>
      <c r="D17" s="489">
        <v>7</v>
      </c>
      <c r="E17" s="502">
        <v>10</v>
      </c>
      <c r="F17" s="504"/>
      <c r="G17" s="504"/>
      <c r="H17" s="504"/>
      <c r="I17" s="504"/>
      <c r="J17" s="504">
        <v>13</v>
      </c>
      <c r="K17" s="504">
        <v>8</v>
      </c>
      <c r="L17" s="539"/>
      <c r="M17" s="606"/>
      <c r="N17" s="539"/>
      <c r="O17" s="489"/>
      <c r="P17" s="489"/>
      <c r="Q17" s="489"/>
      <c r="R17" s="206"/>
      <c r="S17" s="206"/>
      <c r="T17" s="205">
        <f t="shared" si="0"/>
        <v>38</v>
      </c>
      <c r="U17" s="195">
        <f t="shared" si="1"/>
        <v>38</v>
      </c>
    </row>
    <row r="18" spans="1:21" s="34" customFormat="1" ht="15">
      <c r="A18" s="418">
        <f t="shared" si="3"/>
        <v>6</v>
      </c>
      <c r="B18" s="499" t="s">
        <v>124</v>
      </c>
      <c r="C18" s="493" t="s">
        <v>245</v>
      </c>
      <c r="D18" s="489"/>
      <c r="E18" s="502"/>
      <c r="F18" s="489"/>
      <c r="G18" s="489"/>
      <c r="H18" s="489"/>
      <c r="I18" s="489"/>
      <c r="J18" s="489">
        <v>17</v>
      </c>
      <c r="K18" s="489">
        <v>8</v>
      </c>
      <c r="L18" s="539"/>
      <c r="M18" s="606"/>
      <c r="N18" s="539"/>
      <c r="O18" s="489"/>
      <c r="P18" s="489">
        <v>8</v>
      </c>
      <c r="Q18" s="489">
        <v>1</v>
      </c>
      <c r="R18" s="206">
        <v>4</v>
      </c>
      <c r="S18" s="206"/>
      <c r="T18" s="205">
        <f t="shared" si="0"/>
        <v>38</v>
      </c>
      <c r="U18" s="195">
        <f t="shared" si="1"/>
        <v>38</v>
      </c>
    </row>
    <row r="19" spans="1:21" s="34" customFormat="1" ht="15">
      <c r="A19" s="418">
        <f t="shared" si="3"/>
        <v>7</v>
      </c>
      <c r="B19" s="494" t="s">
        <v>83</v>
      </c>
      <c r="C19" s="486" t="s">
        <v>84</v>
      </c>
      <c r="D19" s="489"/>
      <c r="E19" s="502"/>
      <c r="F19" s="489"/>
      <c r="G19" s="489"/>
      <c r="H19" s="489">
        <v>15</v>
      </c>
      <c r="I19" s="489">
        <v>13</v>
      </c>
      <c r="J19" s="489"/>
      <c r="K19" s="489"/>
      <c r="L19" s="539"/>
      <c r="M19" s="606"/>
      <c r="N19" s="539"/>
      <c r="O19" s="489"/>
      <c r="P19" s="489"/>
      <c r="Q19" s="489"/>
      <c r="R19" s="206">
        <v>6</v>
      </c>
      <c r="S19" s="206"/>
      <c r="T19" s="205">
        <f t="shared" si="0"/>
        <v>34</v>
      </c>
      <c r="U19" s="195">
        <f t="shared" si="1"/>
        <v>34</v>
      </c>
    </row>
    <row r="20" spans="1:21" s="34" customFormat="1" ht="15">
      <c r="A20" s="418">
        <f t="shared" si="3"/>
        <v>8</v>
      </c>
      <c r="B20" s="496" t="s">
        <v>66</v>
      </c>
      <c r="C20" s="486" t="s">
        <v>36</v>
      </c>
      <c r="D20" s="489"/>
      <c r="E20" s="505"/>
      <c r="F20" s="504"/>
      <c r="G20" s="504"/>
      <c r="H20" s="504">
        <v>11</v>
      </c>
      <c r="I20" s="504"/>
      <c r="J20" s="504"/>
      <c r="K20" s="489"/>
      <c r="L20" s="539"/>
      <c r="M20" s="606"/>
      <c r="N20" s="539"/>
      <c r="O20" s="489"/>
      <c r="P20" s="489"/>
      <c r="Q20" s="489"/>
      <c r="R20" s="206">
        <v>20</v>
      </c>
      <c r="S20" s="206"/>
      <c r="T20" s="205">
        <f t="shared" si="0"/>
        <v>31</v>
      </c>
      <c r="U20" s="195">
        <f t="shared" si="1"/>
        <v>31</v>
      </c>
    </row>
    <row r="21" spans="1:21" s="34" customFormat="1" ht="15">
      <c r="A21" s="418">
        <f t="shared" si="3"/>
        <v>9</v>
      </c>
      <c r="B21" s="497" t="s">
        <v>135</v>
      </c>
      <c r="C21" s="493" t="s">
        <v>35</v>
      </c>
      <c r="D21" s="486"/>
      <c r="E21" s="498"/>
      <c r="F21" s="499"/>
      <c r="G21" s="499"/>
      <c r="H21" s="499"/>
      <c r="I21" s="545"/>
      <c r="J21" s="499"/>
      <c r="K21" s="499"/>
      <c r="L21" s="543"/>
      <c r="M21" s="609"/>
      <c r="N21" s="510">
        <v>5</v>
      </c>
      <c r="O21" s="510">
        <v>5</v>
      </c>
      <c r="P21" s="486">
        <v>6</v>
      </c>
      <c r="Q21" s="499">
        <v>9</v>
      </c>
      <c r="R21" s="200"/>
      <c r="S21" s="200"/>
      <c r="T21" s="205">
        <f t="shared" si="0"/>
        <v>25</v>
      </c>
      <c r="U21" s="195">
        <f t="shared" si="1"/>
        <v>25</v>
      </c>
    </row>
    <row r="22" spans="1:21" s="156" customFormat="1" ht="15">
      <c r="A22" s="418">
        <f t="shared" si="3"/>
        <v>10</v>
      </c>
      <c r="B22" s="490" t="s">
        <v>212</v>
      </c>
      <c r="C22" s="491" t="s">
        <v>214</v>
      </c>
      <c r="D22" s="504"/>
      <c r="E22" s="505"/>
      <c r="F22" s="504"/>
      <c r="G22" s="504"/>
      <c r="H22" s="504">
        <v>8</v>
      </c>
      <c r="I22" s="504">
        <v>5</v>
      </c>
      <c r="J22" s="504"/>
      <c r="K22" s="504"/>
      <c r="L22" s="540"/>
      <c r="M22" s="608"/>
      <c r="N22" s="541"/>
      <c r="O22" s="504"/>
      <c r="P22" s="504"/>
      <c r="Q22" s="504"/>
      <c r="R22" s="139"/>
      <c r="S22" s="139"/>
      <c r="T22" s="205">
        <f t="shared" si="0"/>
        <v>13</v>
      </c>
      <c r="U22" s="195">
        <f t="shared" si="1"/>
        <v>13</v>
      </c>
    </row>
    <row r="23" spans="1:21" s="34" customFormat="1" ht="15">
      <c r="A23" s="418">
        <f t="shared" si="3"/>
        <v>11</v>
      </c>
      <c r="B23" s="494" t="s">
        <v>76</v>
      </c>
      <c r="C23" s="489" t="s">
        <v>34</v>
      </c>
      <c r="D23" s="489">
        <v>12</v>
      </c>
      <c r="E23" s="502"/>
      <c r="F23" s="504"/>
      <c r="G23" s="504"/>
      <c r="H23" s="504"/>
      <c r="I23" s="504"/>
      <c r="J23" s="504"/>
      <c r="K23" s="504"/>
      <c r="L23" s="539"/>
      <c r="M23" s="606"/>
      <c r="N23" s="539"/>
      <c r="O23" s="489"/>
      <c r="P23" s="489"/>
      <c r="Q23" s="489"/>
      <c r="R23" s="206"/>
      <c r="S23" s="206"/>
      <c r="T23" s="205">
        <f t="shared" si="0"/>
        <v>12</v>
      </c>
      <c r="U23" s="195">
        <f t="shared" si="1"/>
        <v>12</v>
      </c>
    </row>
    <row r="24" spans="1:21" s="34" customFormat="1" ht="15">
      <c r="A24" s="418">
        <f t="shared" si="3"/>
        <v>12</v>
      </c>
      <c r="B24" s="495" t="s">
        <v>77</v>
      </c>
      <c r="C24" s="486" t="s">
        <v>36</v>
      </c>
      <c r="D24" s="504"/>
      <c r="E24" s="505"/>
      <c r="F24" s="504">
        <v>2</v>
      </c>
      <c r="G24" s="504"/>
      <c r="H24" s="504"/>
      <c r="I24" s="504"/>
      <c r="J24" s="504">
        <v>10</v>
      </c>
      <c r="K24" s="504"/>
      <c r="L24" s="542"/>
      <c r="M24" s="610"/>
      <c r="N24" s="542"/>
      <c r="O24" s="509"/>
      <c r="P24" s="508"/>
      <c r="Q24" s="508"/>
      <c r="R24" s="136"/>
      <c r="S24" s="136"/>
      <c r="T24" s="205">
        <f t="shared" si="0"/>
        <v>12</v>
      </c>
      <c r="U24" s="195">
        <f t="shared" si="1"/>
        <v>12</v>
      </c>
    </row>
    <row r="25" spans="1:21" s="129" customFormat="1" ht="15">
      <c r="A25" s="418">
        <f t="shared" si="3"/>
        <v>13</v>
      </c>
      <c r="B25" s="495" t="s">
        <v>144</v>
      </c>
      <c r="C25" s="487" t="s">
        <v>104</v>
      </c>
      <c r="D25" s="489"/>
      <c r="E25" s="505"/>
      <c r="F25" s="504">
        <v>8</v>
      </c>
      <c r="G25" s="504">
        <v>2</v>
      </c>
      <c r="H25" s="504"/>
      <c r="I25" s="504"/>
      <c r="J25" s="504"/>
      <c r="K25" s="489"/>
      <c r="L25" s="539"/>
      <c r="M25" s="606"/>
      <c r="N25" s="539"/>
      <c r="O25" s="489"/>
      <c r="P25" s="489"/>
      <c r="Q25" s="489"/>
      <c r="R25" s="206"/>
      <c r="S25" s="206"/>
      <c r="T25" s="205">
        <f t="shared" si="0"/>
        <v>10</v>
      </c>
      <c r="U25" s="195">
        <f t="shared" si="1"/>
        <v>10</v>
      </c>
    </row>
    <row r="26" spans="1:21" s="34" customFormat="1" ht="15">
      <c r="A26" s="418">
        <f t="shared" si="3"/>
        <v>14</v>
      </c>
      <c r="B26" s="500" t="s">
        <v>145</v>
      </c>
      <c r="C26" s="489" t="s">
        <v>34</v>
      </c>
      <c r="D26" s="489">
        <v>6</v>
      </c>
      <c r="E26" s="502">
        <v>2</v>
      </c>
      <c r="F26" s="489"/>
      <c r="G26" s="489"/>
      <c r="H26" s="489"/>
      <c r="I26" s="489"/>
      <c r="J26" s="489"/>
      <c r="K26" s="489"/>
      <c r="L26" s="539"/>
      <c r="M26" s="606"/>
      <c r="N26" s="539"/>
      <c r="O26" s="489"/>
      <c r="P26" s="489"/>
      <c r="Q26" s="489"/>
      <c r="R26" s="206"/>
      <c r="S26" s="206"/>
      <c r="T26" s="205">
        <f t="shared" si="0"/>
        <v>8</v>
      </c>
      <c r="U26" s="195">
        <f t="shared" si="1"/>
        <v>8</v>
      </c>
    </row>
    <row r="27" spans="1:21" s="34" customFormat="1" ht="15">
      <c r="A27" s="418">
        <f t="shared" si="3"/>
        <v>15</v>
      </c>
      <c r="B27" s="501" t="s">
        <v>57</v>
      </c>
      <c r="C27" s="493" t="s">
        <v>36</v>
      </c>
      <c r="D27" s="489"/>
      <c r="E27" s="502"/>
      <c r="F27" s="504"/>
      <c r="G27" s="504"/>
      <c r="H27" s="504"/>
      <c r="I27" s="504"/>
      <c r="J27" s="504">
        <v>0</v>
      </c>
      <c r="K27" s="504">
        <v>8</v>
      </c>
      <c r="L27" s="539"/>
      <c r="M27" s="606"/>
      <c r="N27" s="539"/>
      <c r="O27" s="489"/>
      <c r="P27" s="489"/>
      <c r="Q27" s="489"/>
      <c r="R27" s="206"/>
      <c r="S27" s="206"/>
      <c r="T27" s="205">
        <f t="shared" si="0"/>
        <v>8</v>
      </c>
      <c r="U27" s="195">
        <f t="shared" si="1"/>
        <v>8</v>
      </c>
    </row>
    <row r="28" spans="1:21" ht="15">
      <c r="A28" s="418">
        <f t="shared" si="3"/>
        <v>16</v>
      </c>
      <c r="B28" s="617" t="s">
        <v>146</v>
      </c>
      <c r="C28" s="493" t="s">
        <v>35</v>
      </c>
      <c r="D28" s="489"/>
      <c r="E28" s="489">
        <v>4</v>
      </c>
      <c r="F28" s="504"/>
      <c r="G28" s="504"/>
      <c r="H28" s="506"/>
      <c r="I28" s="506"/>
      <c r="J28" s="506"/>
      <c r="K28" s="506"/>
      <c r="L28" s="543"/>
      <c r="M28" s="609"/>
      <c r="N28" s="544"/>
      <c r="O28" s="511"/>
      <c r="P28" s="507"/>
      <c r="Q28" s="507"/>
      <c r="R28" s="207"/>
      <c r="S28" s="207"/>
      <c r="T28" s="205">
        <f t="shared" si="0"/>
        <v>4</v>
      </c>
      <c r="U28" s="195">
        <f t="shared" si="1"/>
        <v>4</v>
      </c>
    </row>
    <row r="29" spans="1:21" ht="15">
      <c r="A29" s="419">
        <v>17</v>
      </c>
      <c r="B29" s="618" t="s">
        <v>215</v>
      </c>
      <c r="C29" s="619" t="s">
        <v>104</v>
      </c>
      <c r="D29" s="489"/>
      <c r="E29" s="489"/>
      <c r="F29" s="504"/>
      <c r="G29" s="504"/>
      <c r="H29" s="504">
        <v>2</v>
      </c>
      <c r="I29" s="504"/>
      <c r="J29" s="504"/>
      <c r="K29" s="504"/>
      <c r="L29" s="539"/>
      <c r="M29" s="606"/>
      <c r="N29" s="539"/>
      <c r="O29" s="489"/>
      <c r="P29" s="489"/>
      <c r="Q29" s="489"/>
      <c r="R29" s="206"/>
      <c r="S29" s="206"/>
      <c r="T29" s="205">
        <f t="shared" si="0"/>
        <v>2</v>
      </c>
      <c r="U29" s="195">
        <f t="shared" si="1"/>
        <v>2</v>
      </c>
    </row>
    <row r="30" spans="1:20" s="113" customFormat="1" ht="15.75">
      <c r="A30" s="126"/>
      <c r="B30" s="104" t="s">
        <v>289</v>
      </c>
      <c r="C30" s="204"/>
      <c r="J30" s="78"/>
      <c r="K30" s="78"/>
      <c r="L30" s="72"/>
      <c r="M30" s="118"/>
      <c r="N30" s="116"/>
      <c r="O30" s="116"/>
      <c r="P30" s="49"/>
      <c r="Q30" s="49"/>
      <c r="R30" s="177"/>
      <c r="S30" s="177"/>
      <c r="T30" s="49"/>
    </row>
    <row r="31" spans="2:20" s="113" customFormat="1" ht="15.75">
      <c r="B31" s="104" t="s">
        <v>95</v>
      </c>
      <c r="C31" s="80"/>
      <c r="J31" s="78"/>
      <c r="K31" s="78"/>
      <c r="L31" s="72"/>
      <c r="M31" s="72"/>
      <c r="N31" s="116"/>
      <c r="O31" s="116"/>
      <c r="P31" s="49"/>
      <c r="Q31" s="49"/>
      <c r="R31" s="177"/>
      <c r="S31" s="177"/>
      <c r="T31" s="49"/>
    </row>
  </sheetData>
  <sheetProtection/>
  <mergeCells count="9">
    <mergeCell ref="D4:E4"/>
    <mergeCell ref="F4:G4"/>
    <mergeCell ref="T4:U4"/>
    <mergeCell ref="H4:I4"/>
    <mergeCell ref="L4:M4"/>
    <mergeCell ref="N4:O4"/>
    <mergeCell ref="P4:Q4"/>
    <mergeCell ref="R4:S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3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8.14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29" customWidth="1"/>
    <col min="20" max="21" width="8.7109375" style="192" customWidth="1"/>
    <col min="22" max="22" width="8.7109375" style="0" customWidth="1"/>
    <col min="23" max="23" width="11.57421875" style="0" bestFit="1" customWidth="1"/>
  </cols>
  <sheetData>
    <row r="1" spans="1:23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>
      <c r="A2" s="1" t="s">
        <v>24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232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653" t="s">
        <v>89</v>
      </c>
      <c r="U4" s="654"/>
      <c r="V4" s="666" t="s">
        <v>17</v>
      </c>
      <c r="W4" s="667"/>
    </row>
    <row r="5" spans="1:23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1" t="s">
        <v>5</v>
      </c>
      <c r="W5" s="107" t="s">
        <v>6</v>
      </c>
    </row>
    <row r="6" spans="1:23" s="34" customFormat="1" ht="15">
      <c r="A6" s="79">
        <v>1</v>
      </c>
      <c r="B6" s="185" t="s">
        <v>213</v>
      </c>
      <c r="C6" s="185" t="s">
        <v>7</v>
      </c>
      <c r="D6" s="102"/>
      <c r="E6" s="355"/>
      <c r="F6" s="102"/>
      <c r="G6" s="102"/>
      <c r="H6" s="102">
        <v>4</v>
      </c>
      <c r="I6" s="102">
        <v>4</v>
      </c>
      <c r="J6" s="102"/>
      <c r="K6" s="102"/>
      <c r="L6" s="102"/>
      <c r="M6" s="102"/>
      <c r="N6" s="102"/>
      <c r="O6" s="102"/>
      <c r="P6" s="537"/>
      <c r="Q6" s="537"/>
      <c r="R6" s="102">
        <v>10</v>
      </c>
      <c r="S6" s="102"/>
      <c r="T6" s="102"/>
      <c r="U6" s="102">
        <v>25</v>
      </c>
      <c r="V6" s="52">
        <f>SUM(D6:U6)</f>
        <v>43</v>
      </c>
      <c r="W6" s="460">
        <v>43</v>
      </c>
    </row>
    <row r="7" spans="1:23" s="131" customFormat="1" ht="15">
      <c r="A7" s="307">
        <v>2</v>
      </c>
      <c r="B7" s="263" t="s">
        <v>77</v>
      </c>
      <c r="C7" s="263" t="s">
        <v>36</v>
      </c>
      <c r="D7" s="139">
        <v>6</v>
      </c>
      <c r="E7" s="164">
        <v>1</v>
      </c>
      <c r="F7" s="139"/>
      <c r="G7" s="139"/>
      <c r="H7" s="139">
        <v>7</v>
      </c>
      <c r="I7" s="139">
        <v>7</v>
      </c>
      <c r="J7" s="139"/>
      <c r="K7" s="139"/>
      <c r="L7" s="139"/>
      <c r="M7" s="139"/>
      <c r="N7" s="139"/>
      <c r="O7" s="537"/>
      <c r="P7" s="537"/>
      <c r="Q7" s="139"/>
      <c r="R7" s="139"/>
      <c r="S7" s="139">
        <v>14</v>
      </c>
      <c r="T7" s="139"/>
      <c r="U7" s="139">
        <v>5</v>
      </c>
      <c r="V7" s="52">
        <f>SUM(D7:U7)</f>
        <v>40</v>
      </c>
      <c r="W7" s="109">
        <v>40</v>
      </c>
    </row>
    <row r="8" spans="1:23" s="34" customFormat="1" ht="15">
      <c r="A8" s="79">
        <v>3</v>
      </c>
      <c r="B8" s="453" t="s">
        <v>78</v>
      </c>
      <c r="C8" s="453" t="s">
        <v>36</v>
      </c>
      <c r="D8" s="139"/>
      <c r="E8" s="164"/>
      <c r="F8" s="139">
        <v>6</v>
      </c>
      <c r="G8" s="139">
        <v>6</v>
      </c>
      <c r="H8" s="139"/>
      <c r="I8" s="139"/>
      <c r="J8" s="139"/>
      <c r="K8" s="139"/>
      <c r="L8" s="139"/>
      <c r="M8" s="537"/>
      <c r="N8" s="537"/>
      <c r="O8" s="102"/>
      <c r="P8" s="102">
        <v>5</v>
      </c>
      <c r="Q8" s="139">
        <v>5</v>
      </c>
      <c r="R8" s="139"/>
      <c r="S8" s="139">
        <v>8</v>
      </c>
      <c r="T8" s="139"/>
      <c r="U8" s="139"/>
      <c r="V8" s="52">
        <f>SUM(D8:S8)</f>
        <v>30</v>
      </c>
      <c r="W8" s="109">
        <v>30</v>
      </c>
    </row>
    <row r="9" spans="1:23" s="34" customFormat="1" ht="15">
      <c r="A9" s="418">
        <v>4</v>
      </c>
      <c r="B9" s="264" t="s">
        <v>144</v>
      </c>
      <c r="C9" s="264" t="s">
        <v>104</v>
      </c>
      <c r="D9" s="135">
        <v>1</v>
      </c>
      <c r="E9" s="135">
        <v>6</v>
      </c>
      <c r="F9" s="135"/>
      <c r="G9" s="135"/>
      <c r="H9" s="135"/>
      <c r="I9" s="135"/>
      <c r="J9" s="135"/>
      <c r="K9" s="135"/>
      <c r="L9" s="135"/>
      <c r="M9" s="538"/>
      <c r="N9" s="538"/>
      <c r="O9" s="37"/>
      <c r="P9" s="37"/>
      <c r="Q9" s="135"/>
      <c r="R9" s="135"/>
      <c r="S9" s="135"/>
      <c r="T9" s="135"/>
      <c r="U9" s="135">
        <v>5</v>
      </c>
      <c r="V9" s="52">
        <f>SUM(D9:U9)</f>
        <v>12</v>
      </c>
      <c r="W9" s="109">
        <v>12</v>
      </c>
    </row>
    <row r="10" spans="1:23" s="34" customFormat="1" ht="15">
      <c r="A10" s="79">
        <v>5</v>
      </c>
      <c r="B10" s="454" t="s">
        <v>271</v>
      </c>
      <c r="C10" s="461" t="s">
        <v>34</v>
      </c>
      <c r="D10" s="102"/>
      <c r="E10" s="102"/>
      <c r="F10" s="102"/>
      <c r="G10" s="102"/>
      <c r="H10" s="102"/>
      <c r="I10" s="102"/>
      <c r="J10" s="102"/>
      <c r="K10" s="102"/>
      <c r="L10" s="102"/>
      <c r="M10" s="537"/>
      <c r="N10" s="102">
        <v>5</v>
      </c>
      <c r="O10" s="102">
        <v>6</v>
      </c>
      <c r="P10" s="102"/>
      <c r="Q10" s="537"/>
      <c r="R10" s="102"/>
      <c r="S10" s="102"/>
      <c r="T10" s="102"/>
      <c r="U10" s="102"/>
      <c r="V10" s="52">
        <f>SUM(D10:U10)</f>
        <v>11</v>
      </c>
      <c r="W10" s="109">
        <v>11</v>
      </c>
    </row>
    <row r="11" spans="1:23" s="34" customFormat="1" ht="15">
      <c r="A11" s="79">
        <v>6</v>
      </c>
      <c r="B11" s="462" t="s">
        <v>192</v>
      </c>
      <c r="C11" s="461" t="s">
        <v>36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537"/>
      <c r="O11" s="102">
        <v>1</v>
      </c>
      <c r="P11" s="102"/>
      <c r="Q11" s="537"/>
      <c r="R11" s="102"/>
      <c r="S11" s="102"/>
      <c r="T11" s="102"/>
      <c r="U11" s="102"/>
      <c r="V11" s="52">
        <f>SUM(D11:U11)</f>
        <v>1</v>
      </c>
      <c r="W11" s="109">
        <v>1</v>
      </c>
    </row>
    <row r="12" spans="1:22" s="113" customFormat="1" ht="15.75">
      <c r="A12" s="126"/>
      <c r="B12" s="104" t="s">
        <v>289</v>
      </c>
      <c r="J12" s="78"/>
      <c r="K12" s="78"/>
      <c r="L12" s="78"/>
      <c r="M12" s="49"/>
      <c r="N12" s="49"/>
      <c r="O12" s="49"/>
      <c r="P12" s="49"/>
      <c r="Q12" s="49"/>
      <c r="R12" s="49"/>
      <c r="S12" s="49"/>
      <c r="T12" s="177"/>
      <c r="U12" s="177"/>
      <c r="V12" s="49"/>
    </row>
    <row r="13" spans="2:22" s="113" customFormat="1" ht="15.75">
      <c r="B13" s="104" t="s">
        <v>95</v>
      </c>
      <c r="C13" s="80"/>
      <c r="J13" s="78"/>
      <c r="K13" s="78"/>
      <c r="L13" s="78"/>
      <c r="M13" s="49"/>
      <c r="N13" s="49"/>
      <c r="O13" s="49"/>
      <c r="P13" s="49"/>
      <c r="Q13" s="49"/>
      <c r="R13" s="49"/>
      <c r="S13" s="49"/>
      <c r="T13" s="177"/>
      <c r="U13" s="177"/>
      <c r="V13" s="49"/>
    </row>
  </sheetData>
  <sheetProtection/>
  <mergeCells count="10">
    <mergeCell ref="T4:U4"/>
    <mergeCell ref="J4:K4"/>
    <mergeCell ref="D4:E4"/>
    <mergeCell ref="F4:G4"/>
    <mergeCell ref="V4:W4"/>
    <mergeCell ref="H4:I4"/>
    <mergeCell ref="L4:M4"/>
    <mergeCell ref="N4:O4"/>
    <mergeCell ref="P4:Q4"/>
    <mergeCell ref="R4:S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3.421875" style="0" customWidth="1"/>
    <col min="3" max="3" width="16.7109375" style="0" customWidth="1"/>
    <col min="4" max="9" width="8.7109375" style="0" customWidth="1"/>
    <col min="10" max="10" width="10.140625" style="0" customWidth="1"/>
    <col min="11" max="11" width="8.7109375" style="0" customWidth="1"/>
    <col min="12" max="15" width="8.7109375" style="100" customWidth="1"/>
    <col min="16" max="17" width="8.7109375" style="129" customWidth="1"/>
    <col min="18" max="18" width="17.00390625" style="0" bestFit="1" customWidth="1"/>
    <col min="19" max="19" width="8.7109375" style="0" customWidth="1"/>
    <col min="20" max="20" width="12.28125" style="0" bestFit="1" customWidth="1"/>
  </cols>
  <sheetData>
    <row r="1" spans="1:20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>
      <c r="A2" s="1" t="s">
        <v>25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4" t="s">
        <v>263</v>
      </c>
      <c r="K4" s="665"/>
      <c r="L4" s="649" t="s">
        <v>270</v>
      </c>
      <c r="M4" s="650"/>
      <c r="N4" s="651" t="s">
        <v>282</v>
      </c>
      <c r="O4" s="652"/>
      <c r="P4" s="653" t="s">
        <v>290</v>
      </c>
      <c r="Q4" s="654"/>
      <c r="R4" s="87" t="s">
        <v>89</v>
      </c>
      <c r="S4" s="666" t="s">
        <v>17</v>
      </c>
      <c r="T4" s="667"/>
    </row>
    <row r="5" spans="1:20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51" t="s">
        <v>5</v>
      </c>
      <c r="T5" s="107" t="s">
        <v>6</v>
      </c>
    </row>
    <row r="6" spans="1:20" ht="15">
      <c r="A6" s="12"/>
      <c r="B6" s="19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60"/>
      <c r="T6" s="108"/>
    </row>
    <row r="7" spans="1:20" ht="15.75">
      <c r="A7" s="88"/>
      <c r="B7" s="41"/>
      <c r="C7" s="15"/>
      <c r="D7" s="36"/>
      <c r="E7" s="36"/>
      <c r="F7" s="36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127"/>
      <c r="R7" s="36"/>
      <c r="S7" s="56">
        <f>SUM(D7:R7)</f>
        <v>0</v>
      </c>
      <c r="T7" s="109">
        <f>SUM(D7:R7)</f>
        <v>0</v>
      </c>
    </row>
    <row r="8" spans="1:20" ht="15">
      <c r="A8" s="12"/>
      <c r="B8" s="18"/>
      <c r="C8" s="13"/>
      <c r="D8" s="12"/>
      <c r="E8" s="12"/>
      <c r="F8" s="12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2"/>
      <c r="S8" s="12"/>
      <c r="T8" s="12"/>
    </row>
    <row r="10" spans="1:18" s="113" customFormat="1" ht="15.75">
      <c r="A10" s="126"/>
      <c r="B10" s="104" t="s">
        <v>140</v>
      </c>
      <c r="J10" s="78"/>
      <c r="K10" s="78"/>
      <c r="L10" s="78"/>
      <c r="M10" s="49"/>
      <c r="N10" s="49"/>
      <c r="O10" s="49"/>
      <c r="P10" s="49"/>
      <c r="Q10" s="49"/>
      <c r="R10" s="49"/>
    </row>
    <row r="11" spans="2:18" s="113" customFormat="1" ht="15.75">
      <c r="B11" s="104" t="s">
        <v>95</v>
      </c>
      <c r="C11" s="80"/>
      <c r="J11" s="78"/>
      <c r="K11" s="78"/>
      <c r="L11" s="78"/>
      <c r="M11" s="49"/>
      <c r="N11" s="49"/>
      <c r="O11" s="49"/>
      <c r="P11" s="49"/>
      <c r="Q11" s="49"/>
      <c r="R11" s="49"/>
    </row>
  </sheetData>
  <sheetProtection/>
  <mergeCells count="8">
    <mergeCell ref="D4:E4"/>
    <mergeCell ref="F4:G4"/>
    <mergeCell ref="S4:T4"/>
    <mergeCell ref="H4:I4"/>
    <mergeCell ref="L4:M4"/>
    <mergeCell ref="N4:O4"/>
    <mergeCell ref="P4:Q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70" zoomScaleNormal="70" zoomScalePageLayoutView="0" workbookViewId="0" topLeftCell="A1">
      <selection activeCell="D33" sqref="D33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6.7109375" style="0" customWidth="1"/>
    <col min="4" max="7" width="8.7109375" style="0" customWidth="1"/>
    <col min="8" max="8" width="8.8515625" style="0" customWidth="1"/>
    <col min="9" max="9" width="9.421875" style="0" customWidth="1"/>
    <col min="10" max="10" width="10.8515625" style="0" customWidth="1"/>
    <col min="11" max="11" width="8.8515625" style="0" customWidth="1"/>
    <col min="12" max="13" width="10.00390625" style="100" customWidth="1"/>
    <col min="14" max="14" width="10.00390625" style="113" customWidth="1"/>
    <col min="15" max="15" width="7.7109375" style="113" customWidth="1"/>
    <col min="16" max="16" width="10.00390625" style="125" customWidth="1"/>
    <col min="17" max="17" width="8.421875" style="125" customWidth="1"/>
    <col min="18" max="19" width="8.421875" style="192" customWidth="1"/>
    <col min="20" max="20" width="11.140625" style="0" customWidth="1"/>
    <col min="21" max="21" width="8.7109375" style="0" customWidth="1"/>
    <col min="22" max="22" width="11.7109375" style="0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28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2" t="s">
        <v>243</v>
      </c>
      <c r="K4" s="663"/>
      <c r="L4" s="664" t="s">
        <v>263</v>
      </c>
      <c r="M4" s="665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107" t="s">
        <v>6</v>
      </c>
    </row>
    <row r="6" spans="1:22" s="34" customFormat="1" ht="15">
      <c r="A6" s="418">
        <v>1</v>
      </c>
      <c r="B6" s="222" t="s">
        <v>69</v>
      </c>
      <c r="C6" s="208" t="s">
        <v>36</v>
      </c>
      <c r="D6" s="261">
        <v>9</v>
      </c>
      <c r="E6" s="260">
        <v>5</v>
      </c>
      <c r="F6" s="261">
        <v>12</v>
      </c>
      <c r="G6" s="261">
        <v>7</v>
      </c>
      <c r="H6" s="261">
        <v>12</v>
      </c>
      <c r="I6" s="261">
        <v>17</v>
      </c>
      <c r="J6" s="261">
        <v>12.66</v>
      </c>
      <c r="K6" s="261">
        <v>8</v>
      </c>
      <c r="L6" s="261">
        <v>5</v>
      </c>
      <c r="M6" s="261">
        <v>7</v>
      </c>
      <c r="N6" s="261"/>
      <c r="O6" s="611"/>
      <c r="P6" s="534"/>
      <c r="Q6" s="534"/>
      <c r="R6" s="261">
        <v>14</v>
      </c>
      <c r="S6" s="261">
        <v>16</v>
      </c>
      <c r="T6" s="261"/>
      <c r="U6" s="351">
        <f>SUM(D6:T6)</f>
        <v>124.66</v>
      </c>
      <c r="V6" s="353">
        <f>SUM(D6:T6)</f>
        <v>124.66</v>
      </c>
    </row>
    <row r="7" spans="1:22" s="34" customFormat="1" ht="15">
      <c r="A7" s="79">
        <v>2</v>
      </c>
      <c r="B7" s="223" t="s">
        <v>67</v>
      </c>
      <c r="C7" s="79" t="s">
        <v>104</v>
      </c>
      <c r="D7" s="261">
        <v>12</v>
      </c>
      <c r="E7" s="260">
        <v>10</v>
      </c>
      <c r="F7" s="261">
        <v>9</v>
      </c>
      <c r="G7" s="261">
        <v>12</v>
      </c>
      <c r="H7" s="261">
        <v>9</v>
      </c>
      <c r="I7" s="261">
        <v>10</v>
      </c>
      <c r="J7" s="261">
        <v>12.66</v>
      </c>
      <c r="K7" s="261">
        <v>12</v>
      </c>
      <c r="L7" s="261">
        <v>1</v>
      </c>
      <c r="M7" s="261">
        <v>4</v>
      </c>
      <c r="N7" s="261"/>
      <c r="O7" s="611"/>
      <c r="P7" s="534"/>
      <c r="Q7" s="534"/>
      <c r="R7" s="261">
        <v>20</v>
      </c>
      <c r="S7" s="261">
        <v>10</v>
      </c>
      <c r="T7" s="261"/>
      <c r="U7" s="351">
        <f>SUM(D7:T7)</f>
        <v>121.66</v>
      </c>
      <c r="V7" s="353">
        <f>SUM(D7:T7)</f>
        <v>121.66</v>
      </c>
    </row>
    <row r="8" spans="1:22" s="34" customFormat="1" ht="15">
      <c r="A8" s="418">
        <v>3</v>
      </c>
      <c r="B8" s="262" t="s">
        <v>142</v>
      </c>
      <c r="C8" s="79" t="s">
        <v>104</v>
      </c>
      <c r="D8" s="261">
        <v>5</v>
      </c>
      <c r="E8" s="259">
        <v>8</v>
      </c>
      <c r="F8" s="535">
        <v>3</v>
      </c>
      <c r="G8" s="136">
        <v>9</v>
      </c>
      <c r="H8" s="97">
        <v>4</v>
      </c>
      <c r="I8" s="136">
        <v>8</v>
      </c>
      <c r="J8" s="136"/>
      <c r="K8" s="136"/>
      <c r="L8" s="136">
        <v>8</v>
      </c>
      <c r="M8" s="535">
        <v>1</v>
      </c>
      <c r="N8" s="136">
        <v>7</v>
      </c>
      <c r="O8" s="136">
        <v>7</v>
      </c>
      <c r="P8" s="136">
        <v>6</v>
      </c>
      <c r="Q8" s="136">
        <v>6</v>
      </c>
      <c r="R8" s="136"/>
      <c r="S8" s="136"/>
      <c r="T8" s="32"/>
      <c r="U8" s="351">
        <f>SUM(D8:T8)</f>
        <v>72</v>
      </c>
      <c r="V8" s="536">
        <f>SUM(D8:T8)-4</f>
        <v>68</v>
      </c>
    </row>
    <row r="9" spans="1:22" s="34" customFormat="1" ht="15">
      <c r="A9" s="418">
        <v>4</v>
      </c>
      <c r="B9" s="347" t="s">
        <v>144</v>
      </c>
      <c r="C9" s="79" t="s">
        <v>104</v>
      </c>
      <c r="D9" s="261"/>
      <c r="E9" s="260"/>
      <c r="F9" s="261"/>
      <c r="G9" s="261"/>
      <c r="H9" s="261">
        <v>7</v>
      </c>
      <c r="I9" s="261">
        <v>3</v>
      </c>
      <c r="J9" s="261">
        <v>12.66</v>
      </c>
      <c r="K9" s="261">
        <v>18</v>
      </c>
      <c r="L9" s="261"/>
      <c r="M9" s="261"/>
      <c r="N9" s="261"/>
      <c r="O9" s="534"/>
      <c r="P9" s="611"/>
      <c r="Q9" s="534"/>
      <c r="R9" s="261"/>
      <c r="S9" s="261"/>
      <c r="T9" s="208"/>
      <c r="U9" s="351">
        <f>SUM(D9:T9)</f>
        <v>40.66</v>
      </c>
      <c r="V9" s="353">
        <f>SUM(D9:T9)</f>
        <v>40.66</v>
      </c>
    </row>
    <row r="10" spans="1:22" s="34" customFormat="1" ht="15">
      <c r="A10" s="79">
        <v>5</v>
      </c>
      <c r="B10" s="222" t="s">
        <v>64</v>
      </c>
      <c r="C10" s="208" t="s">
        <v>65</v>
      </c>
      <c r="D10" s="261"/>
      <c r="E10" s="260"/>
      <c r="F10" s="261"/>
      <c r="G10" s="261"/>
      <c r="H10" s="261">
        <v>17</v>
      </c>
      <c r="I10" s="261">
        <v>12</v>
      </c>
      <c r="J10" s="261"/>
      <c r="K10" s="261"/>
      <c r="L10" s="261"/>
      <c r="M10" s="261"/>
      <c r="N10" s="261"/>
      <c r="O10" s="534"/>
      <c r="P10" s="611"/>
      <c r="Q10" s="534"/>
      <c r="R10" s="261"/>
      <c r="S10" s="261"/>
      <c r="T10" s="208"/>
      <c r="U10" s="351">
        <f>SUM(D10:T10)</f>
        <v>29</v>
      </c>
      <c r="V10" s="353">
        <f>SUM(D10:T10)</f>
        <v>29</v>
      </c>
    </row>
    <row r="11" spans="1:22" s="131" customFormat="1" ht="15">
      <c r="A11" s="418">
        <v>6</v>
      </c>
      <c r="B11" s="258" t="s">
        <v>141</v>
      </c>
      <c r="C11" s="224" t="s">
        <v>88</v>
      </c>
      <c r="D11" s="261">
        <v>7</v>
      </c>
      <c r="E11" s="259"/>
      <c r="F11" s="136"/>
      <c r="G11" s="136"/>
      <c r="H11" s="136">
        <v>8</v>
      </c>
      <c r="I11" s="136">
        <v>5</v>
      </c>
      <c r="J11" s="136"/>
      <c r="K11" s="136"/>
      <c r="L11" s="136"/>
      <c r="M11" s="136"/>
      <c r="N11" s="136"/>
      <c r="O11" s="535"/>
      <c r="P11" s="97"/>
      <c r="Q11" s="535"/>
      <c r="R11" s="136"/>
      <c r="S11" s="136"/>
      <c r="T11" s="32"/>
      <c r="U11" s="351">
        <f>SUM(D11:T11)</f>
        <v>20</v>
      </c>
      <c r="V11" s="353">
        <f>SUM(D11:T11)</f>
        <v>20</v>
      </c>
    </row>
    <row r="12" spans="1:22" s="156" customFormat="1" ht="15">
      <c r="A12" s="418">
        <v>7</v>
      </c>
      <c r="B12" s="226" t="s">
        <v>51</v>
      </c>
      <c r="C12" s="79" t="s">
        <v>108</v>
      </c>
      <c r="D12" s="136">
        <v>4</v>
      </c>
      <c r="E12" s="259">
        <v>13</v>
      </c>
      <c r="F12" s="136"/>
      <c r="G12" s="136"/>
      <c r="H12" s="136"/>
      <c r="I12" s="136"/>
      <c r="J12" s="136"/>
      <c r="K12" s="136"/>
      <c r="L12" s="136"/>
      <c r="M12" s="136"/>
      <c r="N12" s="136"/>
      <c r="O12" s="535"/>
      <c r="P12" s="97"/>
      <c r="Q12" s="535"/>
      <c r="R12" s="136"/>
      <c r="S12" s="136"/>
      <c r="T12" s="32"/>
      <c r="U12" s="351">
        <f>SUM(D12:T12)</f>
        <v>17</v>
      </c>
      <c r="V12" s="353">
        <f>SUM(D12:T12)</f>
        <v>17</v>
      </c>
    </row>
    <row r="13" spans="1:22" s="34" customFormat="1" ht="15">
      <c r="A13" s="79">
        <v>8</v>
      </c>
      <c r="B13" s="226" t="s">
        <v>135</v>
      </c>
      <c r="C13" s="79" t="s">
        <v>108</v>
      </c>
      <c r="D13" s="136">
        <v>3</v>
      </c>
      <c r="E13" s="259">
        <v>4</v>
      </c>
      <c r="F13" s="136">
        <v>7</v>
      </c>
      <c r="G13" s="136">
        <v>1</v>
      </c>
      <c r="H13" s="136"/>
      <c r="I13" s="136"/>
      <c r="J13" s="136"/>
      <c r="K13" s="136"/>
      <c r="L13" s="136"/>
      <c r="M13" s="136"/>
      <c r="N13" s="136"/>
      <c r="O13" s="535"/>
      <c r="P13" s="97"/>
      <c r="Q13" s="535"/>
      <c r="R13" s="136"/>
      <c r="S13" s="136"/>
      <c r="T13" s="32"/>
      <c r="U13" s="351">
        <f>SUM(D13:T13)</f>
        <v>15</v>
      </c>
      <c r="V13" s="353">
        <f>SUM(D13:T13)</f>
        <v>15</v>
      </c>
    </row>
    <row r="14" spans="1:22" s="34" customFormat="1" ht="15">
      <c r="A14" s="418">
        <v>9</v>
      </c>
      <c r="B14" s="185" t="s">
        <v>78</v>
      </c>
      <c r="C14" s="27" t="s">
        <v>36</v>
      </c>
      <c r="D14" s="32"/>
      <c r="E14" s="33"/>
      <c r="F14" s="32"/>
      <c r="G14" s="32"/>
      <c r="H14" s="97">
        <v>5</v>
      </c>
      <c r="I14" s="97">
        <v>9</v>
      </c>
      <c r="J14" s="32"/>
      <c r="K14" s="32"/>
      <c r="L14" s="32"/>
      <c r="M14" s="32"/>
      <c r="N14" s="32"/>
      <c r="O14" s="533"/>
      <c r="P14" s="32"/>
      <c r="Q14" s="533"/>
      <c r="R14" s="32"/>
      <c r="S14" s="32"/>
      <c r="T14" s="32"/>
      <c r="U14" s="352">
        <f>SUM(D14:T14)</f>
        <v>14</v>
      </c>
      <c r="V14" s="353">
        <f>SUM(D14:T14)</f>
        <v>14</v>
      </c>
    </row>
    <row r="15" spans="1:22" s="34" customFormat="1" ht="15">
      <c r="A15" s="418">
        <v>10</v>
      </c>
      <c r="B15" s="225" t="s">
        <v>83</v>
      </c>
      <c r="C15" s="224" t="s">
        <v>7</v>
      </c>
      <c r="D15" s="261"/>
      <c r="E15" s="260"/>
      <c r="F15" s="261"/>
      <c r="G15" s="261"/>
      <c r="H15" s="261">
        <v>2</v>
      </c>
      <c r="I15" s="261">
        <v>6</v>
      </c>
      <c r="J15" s="261"/>
      <c r="K15" s="261"/>
      <c r="L15" s="261"/>
      <c r="M15" s="261"/>
      <c r="N15" s="261"/>
      <c r="O15" s="534"/>
      <c r="P15" s="611"/>
      <c r="Q15" s="534"/>
      <c r="R15" s="261">
        <v>6</v>
      </c>
      <c r="S15" s="261"/>
      <c r="T15" s="218"/>
      <c r="U15" s="351">
        <f>SUM(D15:T15)</f>
        <v>14</v>
      </c>
      <c r="V15" s="353">
        <f>SUM(D15:T15)</f>
        <v>14</v>
      </c>
    </row>
    <row r="16" spans="1:22" s="34" customFormat="1" ht="15">
      <c r="A16" s="418">
        <v>11</v>
      </c>
      <c r="B16" s="350" t="s">
        <v>71</v>
      </c>
      <c r="C16" s="27" t="s">
        <v>193</v>
      </c>
      <c r="D16" s="261"/>
      <c r="E16" s="260"/>
      <c r="F16" s="261"/>
      <c r="G16" s="261"/>
      <c r="H16" s="261">
        <v>6</v>
      </c>
      <c r="I16" s="261">
        <v>7</v>
      </c>
      <c r="J16" s="261"/>
      <c r="K16" s="261"/>
      <c r="L16" s="261"/>
      <c r="M16" s="261"/>
      <c r="N16" s="261"/>
      <c r="O16" s="534"/>
      <c r="P16" s="611"/>
      <c r="Q16" s="534"/>
      <c r="R16" s="261"/>
      <c r="S16" s="261"/>
      <c r="T16" s="208"/>
      <c r="U16" s="351">
        <f>SUM(D16:T16)</f>
        <v>13</v>
      </c>
      <c r="V16" s="353">
        <f>SUM(D16:T16)</f>
        <v>13</v>
      </c>
    </row>
    <row r="17" spans="1:22" s="34" customFormat="1" ht="15">
      <c r="A17" s="267">
        <v>12</v>
      </c>
      <c r="B17" s="38" t="s">
        <v>75</v>
      </c>
      <c r="C17" s="27" t="s">
        <v>36</v>
      </c>
      <c r="D17" s="136"/>
      <c r="E17" s="259"/>
      <c r="F17" s="136"/>
      <c r="G17" s="136"/>
      <c r="H17" s="136"/>
      <c r="I17" s="136"/>
      <c r="J17" s="136">
        <v>4</v>
      </c>
      <c r="K17" s="136">
        <v>4</v>
      </c>
      <c r="L17" s="136"/>
      <c r="M17" s="136"/>
      <c r="N17" s="136"/>
      <c r="O17" s="535"/>
      <c r="P17" s="97"/>
      <c r="Q17" s="535"/>
      <c r="R17" s="136"/>
      <c r="S17" s="136"/>
      <c r="T17" s="32"/>
      <c r="U17" s="351">
        <f>SUM(D17:T17)</f>
        <v>8</v>
      </c>
      <c r="V17" s="353">
        <f>SUM(D17:T17)</f>
        <v>8</v>
      </c>
    </row>
    <row r="18" spans="1:22" s="34" customFormat="1" ht="15">
      <c r="A18" s="418">
        <v>13</v>
      </c>
      <c r="B18" s="226" t="s">
        <v>61</v>
      </c>
      <c r="C18" s="79" t="s">
        <v>86</v>
      </c>
      <c r="D18" s="32"/>
      <c r="E18" s="33"/>
      <c r="F18" s="32"/>
      <c r="G18" s="32"/>
      <c r="H18" s="32"/>
      <c r="I18" s="32"/>
      <c r="J18" s="32"/>
      <c r="K18" s="32"/>
      <c r="L18" s="32"/>
      <c r="M18" s="533"/>
      <c r="N18" s="136">
        <v>5</v>
      </c>
      <c r="O18" s="136">
        <v>1</v>
      </c>
      <c r="P18" s="32"/>
      <c r="Q18" s="533"/>
      <c r="R18" s="32"/>
      <c r="S18" s="32"/>
      <c r="T18" s="32"/>
      <c r="U18" s="351">
        <f>SUM(D18:T18)</f>
        <v>6</v>
      </c>
      <c r="V18" s="353">
        <f>SUM(D18:T18)</f>
        <v>6</v>
      </c>
    </row>
    <row r="19" spans="1:22" s="34" customFormat="1" ht="15">
      <c r="A19" s="79">
        <v>14</v>
      </c>
      <c r="B19" s="185" t="s">
        <v>212</v>
      </c>
      <c r="C19" s="208" t="s">
        <v>65</v>
      </c>
      <c r="D19" s="96"/>
      <c r="E19" s="145"/>
      <c r="F19" s="96"/>
      <c r="G19" s="96"/>
      <c r="H19" s="136">
        <v>1</v>
      </c>
      <c r="I19" s="136">
        <v>4</v>
      </c>
      <c r="J19" s="96"/>
      <c r="K19" s="96"/>
      <c r="L19" s="96"/>
      <c r="M19" s="96"/>
      <c r="N19" s="96"/>
      <c r="O19" s="533"/>
      <c r="P19" s="32"/>
      <c r="Q19" s="533"/>
      <c r="R19" s="96"/>
      <c r="S19" s="96"/>
      <c r="T19" s="96"/>
      <c r="U19" s="352">
        <f>SUM(D19:T19)</f>
        <v>5</v>
      </c>
      <c r="V19" s="353">
        <f>SUM(D19:T19)</f>
        <v>5</v>
      </c>
    </row>
    <row r="20" spans="1:22" s="34" customFormat="1" ht="15">
      <c r="A20" s="418">
        <v>15</v>
      </c>
      <c r="B20" s="306" t="s">
        <v>70</v>
      </c>
      <c r="C20" s="208" t="s">
        <v>7</v>
      </c>
      <c r="D20" s="261"/>
      <c r="E20" s="260"/>
      <c r="F20" s="261">
        <v>1</v>
      </c>
      <c r="G20" s="261">
        <v>2</v>
      </c>
      <c r="H20" s="261"/>
      <c r="I20" s="261"/>
      <c r="J20" s="261"/>
      <c r="K20" s="261"/>
      <c r="L20" s="261"/>
      <c r="M20" s="261"/>
      <c r="N20" s="261"/>
      <c r="O20" s="534"/>
      <c r="P20" s="611"/>
      <c r="Q20" s="534"/>
      <c r="R20" s="261"/>
      <c r="S20" s="261">
        <v>2</v>
      </c>
      <c r="T20" s="208"/>
      <c r="U20" s="351">
        <f>SUM(D20:T20)</f>
        <v>5</v>
      </c>
      <c r="V20" s="353">
        <f>SUM(D20:T20)</f>
        <v>5</v>
      </c>
    </row>
    <row r="21" spans="1:22" s="34" customFormat="1" ht="15">
      <c r="A21" s="418">
        <v>16</v>
      </c>
      <c r="B21" s="200" t="s">
        <v>213</v>
      </c>
      <c r="C21" s="200"/>
      <c r="D21" s="200"/>
      <c r="E21" s="432"/>
      <c r="F21" s="200"/>
      <c r="G21" s="200"/>
      <c r="H21" s="200"/>
      <c r="I21" s="200"/>
      <c r="J21" s="200"/>
      <c r="K21" s="200"/>
      <c r="L21" s="200"/>
      <c r="M21" s="200"/>
      <c r="N21" s="200"/>
      <c r="O21" s="547"/>
      <c r="P21" s="547"/>
      <c r="Q21" s="547"/>
      <c r="R21" s="419">
        <v>4</v>
      </c>
      <c r="S21" s="200"/>
      <c r="T21" s="200"/>
      <c r="U21" s="351">
        <f>SUM(D21:T21)</f>
        <v>4</v>
      </c>
      <c r="V21" s="353">
        <f>SUM(D21:T21)</f>
        <v>4</v>
      </c>
    </row>
    <row r="22" spans="1:22" s="34" customFormat="1" ht="15">
      <c r="A22" s="416">
        <v>17</v>
      </c>
      <c r="B22" s="614" t="s">
        <v>119</v>
      </c>
      <c r="C22" s="79" t="s">
        <v>34</v>
      </c>
      <c r="D22" s="136">
        <v>1</v>
      </c>
      <c r="E22" s="259"/>
      <c r="F22" s="136"/>
      <c r="G22" s="136"/>
      <c r="H22" s="136"/>
      <c r="I22" s="136"/>
      <c r="J22" s="136"/>
      <c r="K22" s="136"/>
      <c r="L22" s="136"/>
      <c r="M22" s="136"/>
      <c r="N22" s="136"/>
      <c r="O22" s="535"/>
      <c r="P22" s="97"/>
      <c r="Q22" s="535"/>
      <c r="R22" s="136"/>
      <c r="S22" s="136"/>
      <c r="T22" s="102"/>
      <c r="U22" s="351">
        <f>SUM(D22:T22)</f>
        <v>1</v>
      </c>
      <c r="V22" s="353">
        <f>SUM(D22:T22)</f>
        <v>1</v>
      </c>
    </row>
    <row r="24" spans="1:20" s="113" customFormat="1" ht="15.75">
      <c r="A24" s="193"/>
      <c r="B24" s="104" t="s">
        <v>289</v>
      </c>
      <c r="J24" s="78"/>
      <c r="K24" s="78"/>
      <c r="L24" s="117"/>
      <c r="M24" s="116"/>
      <c r="N24" s="116"/>
      <c r="O24" s="49"/>
      <c r="P24" s="49"/>
      <c r="Q24" s="49"/>
      <c r="R24" s="177"/>
      <c r="S24" s="177"/>
      <c r="T24" s="49"/>
    </row>
    <row r="25" spans="2:20" s="113" customFormat="1" ht="15.75">
      <c r="B25" s="104" t="s">
        <v>95</v>
      </c>
      <c r="C25" s="80"/>
      <c r="J25" s="78"/>
      <c r="K25" s="78"/>
      <c r="L25" s="117"/>
      <c r="M25" s="116"/>
      <c r="N25" s="116"/>
      <c r="O25" s="49"/>
      <c r="P25" s="49"/>
      <c r="Q25" s="49"/>
      <c r="R25" s="177"/>
      <c r="S25" s="177"/>
      <c r="T25" s="49"/>
    </row>
    <row r="26" spans="12:14" ht="15">
      <c r="L26" s="115"/>
      <c r="M26" s="116"/>
      <c r="N26" s="116"/>
    </row>
    <row r="27" spans="12:14" ht="15">
      <c r="L27" s="117"/>
      <c r="M27" s="116"/>
      <c r="N27" s="116"/>
    </row>
    <row r="28" spans="12:14" ht="15">
      <c r="L28" s="117"/>
      <c r="M28" s="116"/>
      <c r="N28" s="116"/>
    </row>
    <row r="29" spans="12:14" ht="15">
      <c r="L29" s="117"/>
      <c r="M29" s="116"/>
      <c r="N29" s="116"/>
    </row>
    <row r="30" spans="12:14" ht="15">
      <c r="L30" s="117"/>
      <c r="M30" s="116"/>
      <c r="N30" s="116"/>
    </row>
    <row r="31" spans="12:14" ht="15">
      <c r="L31" s="117"/>
      <c r="M31" s="116"/>
      <c r="N31" s="116"/>
    </row>
    <row r="32" spans="12:13" ht="15">
      <c r="L32" s="49"/>
      <c r="M32" s="49"/>
    </row>
  </sheetData>
  <sheetProtection/>
  <mergeCells count="9">
    <mergeCell ref="D4:E4"/>
    <mergeCell ref="F4:G4"/>
    <mergeCell ref="U4:V4"/>
    <mergeCell ref="H4:I4"/>
    <mergeCell ref="L4:M4"/>
    <mergeCell ref="N4:O4"/>
    <mergeCell ref="P4:Q4"/>
    <mergeCell ref="R4:S4"/>
    <mergeCell ref="J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9"/>
  <sheetViews>
    <sheetView zoomScale="70" zoomScaleNormal="70" zoomScalePageLayoutView="0" workbookViewId="0" topLeftCell="C1">
      <selection activeCell="AA26" sqref="AA26"/>
    </sheetView>
  </sheetViews>
  <sheetFormatPr defaultColWidth="9.140625" defaultRowHeight="15"/>
  <cols>
    <col min="1" max="1" width="6.7109375" style="0" customWidth="1"/>
    <col min="2" max="2" width="52.8515625" style="0" customWidth="1"/>
    <col min="3" max="3" width="16.7109375" style="0" customWidth="1"/>
    <col min="4" max="9" width="8.7109375" style="0" customWidth="1"/>
    <col min="10" max="10" width="11.140625" style="0" customWidth="1"/>
    <col min="11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9.00390625" style="180" customWidth="1"/>
    <col min="21" max="21" width="8.57421875" style="0" customWidth="1"/>
    <col min="22" max="22" width="9.28125" style="0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27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4" t="s">
        <v>263</v>
      </c>
      <c r="K4" s="665"/>
      <c r="L4" s="662" t="s">
        <v>232</v>
      </c>
      <c r="M4" s="663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0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5</v>
      </c>
      <c r="V5" s="107" t="s">
        <v>6</v>
      </c>
    </row>
    <row r="6" spans="1:22" s="34" customFormat="1" ht="15">
      <c r="A6" s="35">
        <v>1</v>
      </c>
      <c r="B6" s="520" t="s">
        <v>70</v>
      </c>
      <c r="C6" s="224" t="s">
        <v>36</v>
      </c>
      <c r="D6" s="206"/>
      <c r="E6" s="206"/>
      <c r="F6" s="206"/>
      <c r="G6" s="206"/>
      <c r="H6" s="206"/>
      <c r="I6" s="206"/>
      <c r="J6" s="206">
        <v>5</v>
      </c>
      <c r="K6" s="206">
        <v>5</v>
      </c>
      <c r="L6" s="206">
        <v>10</v>
      </c>
      <c r="M6" s="206">
        <v>10</v>
      </c>
      <c r="N6" s="206"/>
      <c r="O6" s="218"/>
      <c r="P6" s="531"/>
      <c r="Q6" s="531"/>
      <c r="R6" s="206"/>
      <c r="S6" s="206"/>
      <c r="T6" s="206"/>
      <c r="U6" s="205">
        <f>SUM(D6:T6)</f>
        <v>30</v>
      </c>
      <c r="V6" s="227">
        <f>SUM(D6:T6)</f>
        <v>30</v>
      </c>
    </row>
    <row r="7" spans="8:20" ht="15"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1" s="113" customFormat="1" ht="15.75">
      <c r="A8" s="126"/>
      <c r="B8" s="104" t="s">
        <v>289</v>
      </c>
      <c r="J8" s="78"/>
      <c r="K8" s="78"/>
      <c r="L8" s="78"/>
      <c r="M8" s="49"/>
      <c r="N8" s="49"/>
      <c r="O8" s="49"/>
      <c r="P8" s="49"/>
      <c r="Q8" s="49"/>
      <c r="R8" s="177"/>
      <c r="S8" s="177"/>
      <c r="T8" s="177"/>
      <c r="U8" s="49"/>
    </row>
    <row r="9" spans="1:21" s="113" customFormat="1" ht="15.75">
      <c r="A9" s="67"/>
      <c r="B9" s="104" t="s">
        <v>95</v>
      </c>
      <c r="C9" s="80"/>
      <c r="J9" s="78"/>
      <c r="K9" s="78"/>
      <c r="L9" s="78"/>
      <c r="M9" s="49"/>
      <c r="N9" s="49"/>
      <c r="O9" s="49"/>
      <c r="P9" s="49"/>
      <c r="Q9" s="49"/>
      <c r="R9" s="177"/>
      <c r="S9" s="177"/>
      <c r="T9" s="177"/>
      <c r="U9" s="49"/>
    </row>
    <row r="10" spans="1:27" s="49" customFormat="1" ht="15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6"/>
      <c r="Y10" s="66"/>
      <c r="Z10" s="66"/>
      <c r="AA10" s="66"/>
    </row>
    <row r="11" spans="1:27" s="49" customFormat="1" ht="15">
      <c r="A11" s="68"/>
      <c r="B11" s="69"/>
      <c r="C11" s="69"/>
      <c r="D11" s="69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66"/>
      <c r="Y11" s="66"/>
      <c r="Z11" s="66"/>
      <c r="AA11" s="66"/>
    </row>
    <row r="12" spans="1:27" s="49" customFormat="1" ht="15">
      <c r="A12" s="68"/>
      <c r="B12" s="69"/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66"/>
      <c r="Y12" s="66"/>
      <c r="Z12" s="66"/>
      <c r="AA12" s="66"/>
    </row>
    <row r="13" spans="1:27" s="49" customFormat="1" ht="15">
      <c r="A13" s="68"/>
      <c r="B13" s="72"/>
      <c r="C13" s="72"/>
      <c r="D13" s="72"/>
      <c r="E13" s="72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66"/>
      <c r="Y13" s="66"/>
      <c r="Z13" s="66"/>
      <c r="AA13" s="66"/>
    </row>
    <row r="14" spans="1:27" s="49" customFormat="1" ht="15">
      <c r="A14" s="68"/>
      <c r="B14" s="72"/>
      <c r="C14" s="72"/>
      <c r="D14" s="72"/>
      <c r="E14" s="72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3"/>
      <c r="W14" s="71"/>
      <c r="X14" s="66"/>
      <c r="Y14" s="66"/>
      <c r="Z14" s="66"/>
      <c r="AA14" s="66"/>
    </row>
    <row r="15" spans="1:27" s="49" customFormat="1" ht="15">
      <c r="A15" s="68"/>
      <c r="B15" s="72"/>
      <c r="C15" s="72"/>
      <c r="D15" s="72"/>
      <c r="E15" s="72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66"/>
      <c r="Y15" s="66"/>
      <c r="Z15" s="66"/>
      <c r="AA15" s="66"/>
    </row>
    <row r="16" spans="1:27" s="49" customFormat="1" ht="15">
      <c r="A16" s="68"/>
      <c r="B16" s="72"/>
      <c r="C16" s="72"/>
      <c r="D16" s="72"/>
      <c r="E16" s="72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1"/>
      <c r="X16" s="66"/>
      <c r="Y16" s="66"/>
      <c r="Z16" s="66"/>
      <c r="AA16" s="66"/>
    </row>
    <row r="17" spans="1:27" s="49" customFormat="1" ht="15">
      <c r="A17" s="74"/>
      <c r="B17" s="72"/>
      <c r="C17" s="72"/>
      <c r="D17" s="72"/>
      <c r="E17" s="72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66"/>
      <c r="Y17" s="66"/>
      <c r="Z17" s="66"/>
      <c r="AA17" s="66"/>
    </row>
    <row r="18" spans="2:27" s="49" customFormat="1" ht="15">
      <c r="B18" s="72"/>
      <c r="C18" s="72"/>
      <c r="D18" s="72"/>
      <c r="E18" s="72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66"/>
      <c r="Y18" s="66"/>
      <c r="Z18" s="66"/>
      <c r="AA18" s="66"/>
    </row>
    <row r="19" spans="1:20" s="49" customFormat="1" ht="15">
      <c r="A19"/>
      <c r="R19" s="177"/>
      <c r="S19" s="177"/>
      <c r="T19" s="177"/>
    </row>
  </sheetData>
  <sheetProtection/>
  <mergeCells count="9">
    <mergeCell ref="R4:S4"/>
    <mergeCell ref="J4:K4"/>
    <mergeCell ref="D4:E4"/>
    <mergeCell ref="F4:G4"/>
    <mergeCell ref="U4:V4"/>
    <mergeCell ref="H4:I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0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51.7109375" style="0" customWidth="1"/>
    <col min="3" max="3" width="12.7109375" style="0" customWidth="1"/>
    <col min="4" max="9" width="8.7109375" style="0" customWidth="1"/>
    <col min="10" max="13" width="8.7109375" style="100" customWidth="1"/>
    <col min="14" max="15" width="8.7109375" style="113" customWidth="1"/>
    <col min="16" max="17" width="8.7109375" style="125" customWidth="1"/>
    <col min="18" max="19" width="8.7109375" style="192" customWidth="1"/>
    <col min="20" max="20" width="19.7109375" style="180" bestFit="1" customWidth="1"/>
    <col min="21" max="21" width="11.140625" style="0" customWidth="1"/>
    <col min="22" max="22" width="11.00390625" style="0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26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5">
      <c r="B4" s="6"/>
      <c r="C4" s="6"/>
      <c r="D4" s="656" t="s">
        <v>3</v>
      </c>
      <c r="E4" s="657"/>
      <c r="F4" s="658" t="s">
        <v>185</v>
      </c>
      <c r="G4" s="659"/>
      <c r="H4" s="660" t="s">
        <v>211</v>
      </c>
      <c r="I4" s="661"/>
      <c r="J4" s="664" t="s">
        <v>263</v>
      </c>
      <c r="K4" s="665"/>
      <c r="L4" s="662" t="s">
        <v>232</v>
      </c>
      <c r="M4" s="663"/>
      <c r="N4" s="649" t="s">
        <v>270</v>
      </c>
      <c r="O4" s="650"/>
      <c r="P4" s="651" t="s">
        <v>282</v>
      </c>
      <c r="Q4" s="652"/>
      <c r="R4" s="653" t="s">
        <v>290</v>
      </c>
      <c r="S4" s="654"/>
      <c r="T4" s="87" t="s">
        <v>89</v>
      </c>
      <c r="U4" s="666" t="s">
        <v>17</v>
      </c>
      <c r="V4" s="667"/>
    </row>
    <row r="5" spans="1:22" ht="15">
      <c r="A5" s="7" t="s">
        <v>1</v>
      </c>
      <c r="B5" s="8" t="s">
        <v>0</v>
      </c>
      <c r="C5" s="17" t="s">
        <v>2</v>
      </c>
      <c r="D5" s="10">
        <v>40991</v>
      </c>
      <c r="E5" s="11">
        <v>40992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7" t="s">
        <v>5</v>
      </c>
      <c r="V5" s="107" t="s">
        <v>6</v>
      </c>
    </row>
    <row r="6" spans="1:22" s="34" customFormat="1" ht="15">
      <c r="A6" s="37">
        <v>1</v>
      </c>
      <c r="B6" s="447" t="s">
        <v>186</v>
      </c>
      <c r="C6" s="418" t="s">
        <v>31</v>
      </c>
      <c r="D6" s="393"/>
      <c r="E6" s="448"/>
      <c r="F6" s="393"/>
      <c r="G6" s="418">
        <v>5</v>
      </c>
      <c r="H6" s="393"/>
      <c r="I6" s="393"/>
      <c r="J6" s="418">
        <v>6</v>
      </c>
      <c r="K6" s="418">
        <v>6</v>
      </c>
      <c r="L6" s="190">
        <v>12</v>
      </c>
      <c r="M6" s="190">
        <v>12</v>
      </c>
      <c r="N6" s="393"/>
      <c r="O6" s="612"/>
      <c r="P6" s="530"/>
      <c r="Q6" s="530"/>
      <c r="R6" s="393"/>
      <c r="S6" s="393"/>
      <c r="T6" s="418">
        <v>7</v>
      </c>
      <c r="U6" s="130">
        <f>SUM(D6:S6)</f>
        <v>41</v>
      </c>
      <c r="V6" s="109"/>
    </row>
    <row r="7" spans="1:22" ht="15">
      <c r="A7" s="418">
        <v>2</v>
      </c>
      <c r="B7" s="449" t="s">
        <v>85</v>
      </c>
      <c r="C7" s="16" t="s">
        <v>48</v>
      </c>
      <c r="D7" s="135">
        <v>5</v>
      </c>
      <c r="E7" s="135">
        <v>5</v>
      </c>
      <c r="F7" s="135">
        <v>5</v>
      </c>
      <c r="G7" s="137"/>
      <c r="H7" s="368"/>
      <c r="I7" s="368"/>
      <c r="J7" s="135">
        <v>1</v>
      </c>
      <c r="K7" s="135">
        <v>1</v>
      </c>
      <c r="L7" s="368">
        <v>2</v>
      </c>
      <c r="M7" s="368">
        <v>2</v>
      </c>
      <c r="N7" s="368"/>
      <c r="O7" s="613"/>
      <c r="P7" s="532"/>
      <c r="Q7" s="532"/>
      <c r="R7" s="135"/>
      <c r="S7" s="135"/>
      <c r="T7" s="368">
        <v>5</v>
      </c>
      <c r="U7" s="130">
        <f>SUM(D7:S7)</f>
        <v>21</v>
      </c>
      <c r="V7" s="109"/>
    </row>
    <row r="9" spans="1:23" s="113" customFormat="1" ht="15.75">
      <c r="A9" s="126"/>
      <c r="B9" s="104" t="s">
        <v>140</v>
      </c>
      <c r="J9" s="78"/>
      <c r="K9" s="78"/>
      <c r="L9" s="78"/>
      <c r="M9" s="49"/>
      <c r="N9" s="49"/>
      <c r="O9" s="49"/>
      <c r="P9" s="49"/>
      <c r="Q9" s="49"/>
      <c r="R9" s="177"/>
      <c r="S9" s="177"/>
      <c r="T9" s="177"/>
      <c r="U9" s="49"/>
      <c r="V9" s="49"/>
      <c r="W9" s="49"/>
    </row>
    <row r="10" spans="1:23" s="113" customFormat="1" ht="15.75">
      <c r="A10" s="34"/>
      <c r="B10" s="104" t="s">
        <v>95</v>
      </c>
      <c r="C10" s="80"/>
      <c r="J10" s="78"/>
      <c r="K10" s="78"/>
      <c r="L10" s="78"/>
      <c r="M10" s="49"/>
      <c r="N10" s="49"/>
      <c r="O10" s="49"/>
      <c r="P10" s="49"/>
      <c r="Q10" s="49"/>
      <c r="R10" s="177"/>
      <c r="S10" s="177"/>
      <c r="T10" s="177"/>
      <c r="U10" s="49"/>
      <c r="V10" s="49"/>
      <c r="W10" s="49"/>
    </row>
  </sheetData>
  <sheetProtection/>
  <mergeCells count="9">
    <mergeCell ref="H4:I4"/>
    <mergeCell ref="R4:S4"/>
    <mergeCell ref="J4:K4"/>
    <mergeCell ref="D4:E4"/>
    <mergeCell ref="F4:G4"/>
    <mergeCell ref="U4:V4"/>
    <mergeCell ref="L4:M4"/>
    <mergeCell ref="N4:O4"/>
    <mergeCell ref="P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7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4.00390625" style="0" customWidth="1"/>
    <col min="3" max="3" width="16.7109375" style="0" customWidth="1"/>
    <col min="4" max="13" width="8.7109375" style="0" customWidth="1"/>
    <col min="14" max="15" width="7.140625" style="100" customWidth="1"/>
    <col min="16" max="17" width="9.140625" style="113" customWidth="1"/>
    <col min="18" max="19" width="9.140625" style="192" customWidth="1"/>
    <col min="20" max="20" width="15.00390625" style="437" customWidth="1"/>
    <col min="21" max="21" width="12.00390625" style="0" bestFit="1" customWidth="1"/>
    <col min="22" max="22" width="12.28125" style="0" bestFit="1" customWidth="1"/>
  </cols>
  <sheetData>
    <row r="1" spans="1:3" s="3" customFormat="1" ht="20.25">
      <c r="A1" s="3" t="s">
        <v>260</v>
      </c>
      <c r="B1" s="4"/>
      <c r="C1" s="4"/>
    </row>
    <row r="2" spans="1:3" s="1" customFormat="1" ht="18">
      <c r="A2" s="1" t="s">
        <v>9</v>
      </c>
      <c r="B2" s="5"/>
      <c r="C2" s="5"/>
    </row>
    <row r="3" spans="2:34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232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6" t="s">
        <v>17</v>
      </c>
      <c r="V3" s="667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48" s="9" customFormat="1" ht="15.75">
      <c r="A4" s="7" t="s">
        <v>1</v>
      </c>
      <c r="B4" s="8" t="s">
        <v>0</v>
      </c>
      <c r="C4" s="17" t="s">
        <v>2</v>
      </c>
      <c r="D4" s="1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107" t="s">
        <v>6</v>
      </c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34" s="20" customFormat="1" ht="15.75">
      <c r="A5" s="418">
        <v>1</v>
      </c>
      <c r="B5" s="302" t="s">
        <v>41</v>
      </c>
      <c r="C5" s="390" t="s">
        <v>34</v>
      </c>
      <c r="D5" s="139">
        <v>9</v>
      </c>
      <c r="E5" s="164">
        <v>1</v>
      </c>
      <c r="F5" s="537"/>
      <c r="G5" s="537"/>
      <c r="H5" s="139">
        <v>9</v>
      </c>
      <c r="I5" s="139">
        <v>9</v>
      </c>
      <c r="J5" s="136">
        <v>26.5</v>
      </c>
      <c r="K5" s="136">
        <v>20.75</v>
      </c>
      <c r="L5" s="139">
        <v>9</v>
      </c>
      <c r="M5" s="139">
        <v>8</v>
      </c>
      <c r="N5" s="328">
        <v>13</v>
      </c>
      <c r="O5" s="328">
        <v>5</v>
      </c>
      <c r="P5" s="328">
        <v>3</v>
      </c>
      <c r="Q5" s="328">
        <v>13</v>
      </c>
      <c r="R5" s="328"/>
      <c r="S5" s="328"/>
      <c r="T5" s="328">
        <f>(8+5)</f>
        <v>13</v>
      </c>
      <c r="U5" s="379">
        <f aca="true" t="shared" si="0" ref="U5:U22">SUM(D5:T5)</f>
        <v>139.25</v>
      </c>
      <c r="V5" s="582">
        <f>SUM(D5:T5)</f>
        <v>139.25</v>
      </c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s="20" customFormat="1" ht="15.75">
      <c r="A6" s="37">
        <v>2</v>
      </c>
      <c r="B6" s="185" t="s">
        <v>229</v>
      </c>
      <c r="C6" s="79" t="s">
        <v>36</v>
      </c>
      <c r="D6" s="139"/>
      <c r="E6" s="164"/>
      <c r="F6" s="537"/>
      <c r="G6" s="537"/>
      <c r="H6" s="139">
        <v>4</v>
      </c>
      <c r="I6" s="139">
        <v>6</v>
      </c>
      <c r="J6" s="370">
        <v>18</v>
      </c>
      <c r="K6" s="140">
        <v>20.75</v>
      </c>
      <c r="L6" s="328">
        <v>6</v>
      </c>
      <c r="M6" s="328">
        <v>4</v>
      </c>
      <c r="N6" s="328">
        <v>8</v>
      </c>
      <c r="O6" s="588">
        <v>1</v>
      </c>
      <c r="P6" s="328">
        <v>12</v>
      </c>
      <c r="Q6" s="328">
        <v>8</v>
      </c>
      <c r="R6" s="328"/>
      <c r="S6" s="328"/>
      <c r="T6" s="328"/>
      <c r="U6" s="379">
        <f t="shared" si="0"/>
        <v>87.75</v>
      </c>
      <c r="V6" s="582">
        <f>SUM(D6:T6)</f>
        <v>87.75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20" customFormat="1" ht="15.75">
      <c r="A7" s="418">
        <f>(A6+1)</f>
        <v>3</v>
      </c>
      <c r="B7" s="303" t="s">
        <v>183</v>
      </c>
      <c r="C7" s="174" t="s">
        <v>35</v>
      </c>
      <c r="D7" s="139">
        <v>6</v>
      </c>
      <c r="E7" s="164">
        <v>6</v>
      </c>
      <c r="F7" s="537"/>
      <c r="G7" s="139">
        <v>6</v>
      </c>
      <c r="H7" s="102">
        <v>2</v>
      </c>
      <c r="I7" s="139">
        <v>4</v>
      </c>
      <c r="J7" s="136"/>
      <c r="K7" s="136"/>
      <c r="L7" s="537">
        <v>1</v>
      </c>
      <c r="M7" s="139">
        <v>3</v>
      </c>
      <c r="N7" s="139">
        <v>10</v>
      </c>
      <c r="O7" s="139">
        <v>9</v>
      </c>
      <c r="P7" s="139">
        <v>9</v>
      </c>
      <c r="Q7" s="139">
        <v>4</v>
      </c>
      <c r="R7" s="102">
        <v>8</v>
      </c>
      <c r="S7" s="102">
        <v>10</v>
      </c>
      <c r="T7" s="102"/>
      <c r="U7" s="379">
        <f t="shared" si="0"/>
        <v>78</v>
      </c>
      <c r="V7" s="582">
        <f>SUM(D7:T7)-1</f>
        <v>77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20" customFormat="1" ht="15.75">
      <c r="A8" s="418">
        <f>(A7+1)</f>
        <v>4</v>
      </c>
      <c r="B8" s="378" t="s">
        <v>237</v>
      </c>
      <c r="C8" s="79" t="s">
        <v>86</v>
      </c>
      <c r="D8" s="139"/>
      <c r="E8" s="164"/>
      <c r="F8" s="139"/>
      <c r="G8" s="139"/>
      <c r="H8" s="139"/>
      <c r="I8" s="139"/>
      <c r="J8" s="136">
        <v>26.5</v>
      </c>
      <c r="K8" s="136">
        <v>20.75</v>
      </c>
      <c r="L8" s="139"/>
      <c r="M8" s="139">
        <v>6</v>
      </c>
      <c r="N8" s="139"/>
      <c r="O8" s="537"/>
      <c r="P8" s="537"/>
      <c r="Q8" s="102"/>
      <c r="R8" s="139"/>
      <c r="S8" s="139"/>
      <c r="T8" s="139"/>
      <c r="U8" s="379">
        <f t="shared" si="0"/>
        <v>53.25</v>
      </c>
      <c r="V8" s="582">
        <f aca="true" t="shared" si="1" ref="V8:V22">SUM(D8:T8)</f>
        <v>53.25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20" customFormat="1" ht="15.75">
      <c r="A9" s="418">
        <f>(A8+1)</f>
        <v>5</v>
      </c>
      <c r="B9" s="378" t="s">
        <v>47</v>
      </c>
      <c r="C9" s="418" t="s">
        <v>34</v>
      </c>
      <c r="D9" s="166"/>
      <c r="E9" s="210"/>
      <c r="F9" s="166"/>
      <c r="G9" s="166"/>
      <c r="H9" s="166"/>
      <c r="I9" s="554"/>
      <c r="J9" s="245">
        <v>12</v>
      </c>
      <c r="K9" s="245">
        <v>20.75</v>
      </c>
      <c r="L9" s="166">
        <v>4</v>
      </c>
      <c r="M9" s="166">
        <v>11</v>
      </c>
      <c r="N9" s="328">
        <v>2</v>
      </c>
      <c r="O9" s="328">
        <v>3</v>
      </c>
      <c r="P9" s="552"/>
      <c r="Q9" s="588"/>
      <c r="R9" s="328"/>
      <c r="S9" s="328"/>
      <c r="T9" s="328"/>
      <c r="U9" s="379">
        <f t="shared" si="0"/>
        <v>52.75</v>
      </c>
      <c r="V9" s="582">
        <f t="shared" si="1"/>
        <v>52.75</v>
      </c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20" customFormat="1" ht="15.75">
      <c r="A10" s="418">
        <f>(A9+1)</f>
        <v>6</v>
      </c>
      <c r="B10" s="378" t="s">
        <v>238</v>
      </c>
      <c r="C10" s="174" t="s">
        <v>88</v>
      </c>
      <c r="D10" s="166"/>
      <c r="E10" s="175"/>
      <c r="F10" s="163"/>
      <c r="G10" s="583"/>
      <c r="H10" s="583"/>
      <c r="I10" s="590"/>
      <c r="J10" s="245">
        <v>26.5</v>
      </c>
      <c r="K10" s="245">
        <v>20.75</v>
      </c>
      <c r="L10" s="166"/>
      <c r="M10" s="163"/>
      <c r="N10" s="328"/>
      <c r="O10" s="328"/>
      <c r="P10" s="328"/>
      <c r="Q10" s="328"/>
      <c r="R10" s="328"/>
      <c r="S10" s="328"/>
      <c r="T10" s="328"/>
      <c r="U10" s="379">
        <f t="shared" si="0"/>
        <v>47.25</v>
      </c>
      <c r="V10" s="582">
        <f t="shared" si="1"/>
        <v>47.25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20" customFormat="1" ht="15.75">
      <c r="A11" s="37">
        <v>7</v>
      </c>
      <c r="B11" s="377" t="s">
        <v>43</v>
      </c>
      <c r="C11" s="418" t="s">
        <v>35</v>
      </c>
      <c r="D11" s="328"/>
      <c r="E11" s="157"/>
      <c r="F11" s="328"/>
      <c r="G11" s="552"/>
      <c r="H11" s="552"/>
      <c r="I11" s="588"/>
      <c r="J11" s="140">
        <v>26.5</v>
      </c>
      <c r="K11" s="140">
        <v>20.75</v>
      </c>
      <c r="L11" s="328"/>
      <c r="M11" s="328"/>
      <c r="N11" s="328"/>
      <c r="O11" s="328"/>
      <c r="P11" s="328"/>
      <c r="Q11" s="328"/>
      <c r="R11" s="328"/>
      <c r="S11" s="328"/>
      <c r="T11" s="328"/>
      <c r="U11" s="379">
        <f t="shared" si="0"/>
        <v>47.25</v>
      </c>
      <c r="V11" s="582">
        <f t="shared" si="1"/>
        <v>47.25</v>
      </c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20" customFormat="1" ht="15.75">
      <c r="A12" s="37">
        <v>8</v>
      </c>
      <c r="B12" s="483" t="s">
        <v>279</v>
      </c>
      <c r="C12" s="79" t="s">
        <v>34</v>
      </c>
      <c r="D12" s="102"/>
      <c r="E12" s="355"/>
      <c r="F12" s="102"/>
      <c r="G12" s="102"/>
      <c r="H12" s="102"/>
      <c r="I12" s="102"/>
      <c r="J12" s="102"/>
      <c r="K12" s="102"/>
      <c r="L12" s="537"/>
      <c r="M12" s="537"/>
      <c r="N12" s="102">
        <v>4</v>
      </c>
      <c r="O12" s="102">
        <v>2</v>
      </c>
      <c r="P12" s="102">
        <v>5</v>
      </c>
      <c r="Q12" s="102">
        <v>2</v>
      </c>
      <c r="R12" s="102">
        <v>18</v>
      </c>
      <c r="S12" s="102">
        <v>14</v>
      </c>
      <c r="T12" s="102"/>
      <c r="U12" s="379">
        <f t="shared" si="0"/>
        <v>45</v>
      </c>
      <c r="V12" s="582">
        <f t="shared" si="1"/>
        <v>45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20" customFormat="1" ht="15.75">
      <c r="A13" s="135">
        <v>9</v>
      </c>
      <c r="B13" s="304" t="s">
        <v>122</v>
      </c>
      <c r="C13" s="418" t="s">
        <v>123</v>
      </c>
      <c r="D13" s="328"/>
      <c r="E13" s="157"/>
      <c r="F13" s="552"/>
      <c r="G13" s="328">
        <v>1</v>
      </c>
      <c r="H13" s="552"/>
      <c r="I13" s="588"/>
      <c r="J13" s="140">
        <v>4</v>
      </c>
      <c r="K13" s="140">
        <v>20.75</v>
      </c>
      <c r="L13" s="328">
        <v>2</v>
      </c>
      <c r="M13" s="328">
        <v>2</v>
      </c>
      <c r="N13" s="328">
        <v>6</v>
      </c>
      <c r="O13" s="328">
        <v>7</v>
      </c>
      <c r="P13" s="328"/>
      <c r="Q13" s="328"/>
      <c r="R13" s="328"/>
      <c r="S13" s="328"/>
      <c r="T13" s="328"/>
      <c r="U13" s="379">
        <f t="shared" si="0"/>
        <v>42.75</v>
      </c>
      <c r="V13" s="582">
        <f t="shared" si="1"/>
        <v>42.75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20" customFormat="1" ht="15.75">
      <c r="A14" s="418">
        <f>(A13+1)</f>
        <v>10</v>
      </c>
      <c r="B14" s="483" t="s">
        <v>206</v>
      </c>
      <c r="C14" s="79" t="s">
        <v>35</v>
      </c>
      <c r="D14" s="32"/>
      <c r="E14" s="33"/>
      <c r="F14" s="32"/>
      <c r="G14" s="32"/>
      <c r="H14" s="32"/>
      <c r="I14" s="32"/>
      <c r="J14" s="369"/>
      <c r="K14" s="369"/>
      <c r="L14" s="533"/>
      <c r="M14" s="533"/>
      <c r="N14" s="139">
        <v>5</v>
      </c>
      <c r="O14" s="102">
        <v>12</v>
      </c>
      <c r="P14" s="97">
        <v>7</v>
      </c>
      <c r="Q14" s="32"/>
      <c r="R14" s="102">
        <v>12</v>
      </c>
      <c r="S14" s="102">
        <v>4</v>
      </c>
      <c r="T14" s="32"/>
      <c r="U14" s="379">
        <f t="shared" si="0"/>
        <v>40</v>
      </c>
      <c r="V14" s="582">
        <f t="shared" si="1"/>
        <v>40</v>
      </c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20" customFormat="1" ht="15.75">
      <c r="A15" s="37">
        <f>(1+A14)</f>
        <v>11</v>
      </c>
      <c r="B15" s="378" t="s">
        <v>239</v>
      </c>
      <c r="C15" s="79" t="s">
        <v>34</v>
      </c>
      <c r="D15" s="328"/>
      <c r="E15" s="157"/>
      <c r="F15" s="552"/>
      <c r="G15" s="588"/>
      <c r="H15" s="139">
        <v>1</v>
      </c>
      <c r="I15" s="139">
        <v>2</v>
      </c>
      <c r="J15" s="140">
        <v>12</v>
      </c>
      <c r="K15" s="140">
        <v>8</v>
      </c>
      <c r="L15" s="552"/>
      <c r="M15" s="328"/>
      <c r="N15" s="328"/>
      <c r="O15" s="328"/>
      <c r="P15" s="328">
        <v>4</v>
      </c>
      <c r="Q15" s="328">
        <v>10</v>
      </c>
      <c r="R15" s="328"/>
      <c r="S15" s="328"/>
      <c r="T15" s="328"/>
      <c r="U15" s="379">
        <f t="shared" si="0"/>
        <v>37</v>
      </c>
      <c r="V15" s="582">
        <f t="shared" si="1"/>
        <v>37</v>
      </c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68" customFormat="1" ht="15.75">
      <c r="A16" s="418">
        <f>(A15+1)</f>
        <v>12</v>
      </c>
      <c r="B16" s="483" t="s">
        <v>280</v>
      </c>
      <c r="C16" s="79" t="s">
        <v>34</v>
      </c>
      <c r="D16" s="102"/>
      <c r="E16" s="355"/>
      <c r="F16" s="102"/>
      <c r="G16" s="102"/>
      <c r="H16" s="102"/>
      <c r="I16" s="102"/>
      <c r="J16" s="102"/>
      <c r="K16" s="102"/>
      <c r="L16" s="537"/>
      <c r="M16" s="537"/>
      <c r="N16" s="102">
        <v>3</v>
      </c>
      <c r="O16" s="102">
        <v>4</v>
      </c>
      <c r="P16" s="97"/>
      <c r="Q16" s="102"/>
      <c r="R16" s="102">
        <v>4</v>
      </c>
      <c r="S16" s="102">
        <v>20</v>
      </c>
      <c r="T16" s="102"/>
      <c r="U16" s="379">
        <f t="shared" si="0"/>
        <v>31</v>
      </c>
      <c r="V16" s="582">
        <f t="shared" si="1"/>
        <v>31</v>
      </c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</row>
    <row r="17" spans="1:34" s="133" customFormat="1" ht="15.75">
      <c r="A17" s="79">
        <v>13</v>
      </c>
      <c r="B17" s="303" t="s">
        <v>184</v>
      </c>
      <c r="C17" s="305" t="s">
        <v>36</v>
      </c>
      <c r="D17" s="139">
        <v>1</v>
      </c>
      <c r="E17" s="139">
        <v>9</v>
      </c>
      <c r="F17" s="139"/>
      <c r="G17" s="139"/>
      <c r="H17" s="139"/>
      <c r="I17" s="102"/>
      <c r="J17" s="136"/>
      <c r="K17" s="136"/>
      <c r="L17" s="537"/>
      <c r="M17" s="537"/>
      <c r="N17" s="139"/>
      <c r="O17" s="139"/>
      <c r="P17" s="136"/>
      <c r="Q17" s="139"/>
      <c r="R17" s="102"/>
      <c r="S17" s="102"/>
      <c r="T17" s="102"/>
      <c r="U17" s="379">
        <f t="shared" si="0"/>
        <v>10</v>
      </c>
      <c r="V17" s="582">
        <f t="shared" si="1"/>
        <v>10</v>
      </c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</row>
    <row r="18" spans="1:48" s="9" customFormat="1" ht="15.75">
      <c r="A18" s="79">
        <v>14</v>
      </c>
      <c r="B18" s="301" t="s">
        <v>111</v>
      </c>
      <c r="C18" s="464" t="s">
        <v>112</v>
      </c>
      <c r="D18" s="328"/>
      <c r="E18" s="328"/>
      <c r="F18" s="328"/>
      <c r="G18" s="328"/>
      <c r="H18" s="328"/>
      <c r="I18" s="588"/>
      <c r="J18" s="140">
        <v>6</v>
      </c>
      <c r="K18" s="140"/>
      <c r="L18" s="552"/>
      <c r="M18" s="552"/>
      <c r="N18" s="328"/>
      <c r="O18" s="328"/>
      <c r="P18" s="140"/>
      <c r="Q18" s="328"/>
      <c r="R18" s="328"/>
      <c r="S18" s="328"/>
      <c r="T18" s="328"/>
      <c r="U18" s="379">
        <f t="shared" si="0"/>
        <v>6</v>
      </c>
      <c r="V18" s="582">
        <f t="shared" si="1"/>
        <v>6</v>
      </c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34" s="2" customFormat="1" ht="15.75">
      <c r="A19" s="79">
        <v>15</v>
      </c>
      <c r="B19" s="378" t="s">
        <v>205</v>
      </c>
      <c r="C19" s="79" t="s">
        <v>34</v>
      </c>
      <c r="D19" s="376"/>
      <c r="E19" s="376"/>
      <c r="F19" s="376"/>
      <c r="G19" s="376"/>
      <c r="H19" s="376"/>
      <c r="I19" s="376"/>
      <c r="J19" s="97">
        <v>2</v>
      </c>
      <c r="K19" s="97">
        <v>4</v>
      </c>
      <c r="L19" s="533"/>
      <c r="M19" s="533"/>
      <c r="N19" s="32"/>
      <c r="O19" s="32"/>
      <c r="P19" s="32"/>
      <c r="Q19" s="32"/>
      <c r="R19" s="32"/>
      <c r="S19" s="32"/>
      <c r="T19" s="32"/>
      <c r="U19" s="379">
        <f t="shared" si="0"/>
        <v>6</v>
      </c>
      <c r="V19" s="582">
        <f t="shared" si="1"/>
        <v>6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4" s="2" customFormat="1" ht="15.75">
      <c r="A20" s="79">
        <v>16</v>
      </c>
      <c r="B20" s="515" t="s">
        <v>288</v>
      </c>
      <c r="C20" s="79" t="s">
        <v>34</v>
      </c>
      <c r="D20" s="102"/>
      <c r="E20" s="102"/>
      <c r="F20" s="102"/>
      <c r="G20" s="102"/>
      <c r="H20" s="102"/>
      <c r="I20" s="102"/>
      <c r="J20" s="102"/>
      <c r="K20" s="102"/>
      <c r="L20" s="537"/>
      <c r="M20" s="537"/>
      <c r="N20" s="102"/>
      <c r="O20" s="102"/>
      <c r="P20" s="102"/>
      <c r="Q20" s="102">
        <v>6</v>
      </c>
      <c r="R20" s="102"/>
      <c r="S20" s="102"/>
      <c r="T20" s="102"/>
      <c r="U20" s="379">
        <f t="shared" si="0"/>
        <v>6</v>
      </c>
      <c r="V20" s="582">
        <f t="shared" si="1"/>
        <v>6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s="2" customFormat="1" ht="15.75">
      <c r="A21" s="79">
        <v>17</v>
      </c>
      <c r="B21" s="515" t="s">
        <v>285</v>
      </c>
      <c r="C21" s="418" t="s">
        <v>35</v>
      </c>
      <c r="D21" s="102"/>
      <c r="E21" s="102"/>
      <c r="F21" s="102"/>
      <c r="G21" s="102"/>
      <c r="H21" s="102"/>
      <c r="I21" s="102"/>
      <c r="J21" s="102"/>
      <c r="K21" s="102"/>
      <c r="L21" s="537"/>
      <c r="M21" s="537"/>
      <c r="N21" s="102"/>
      <c r="O21" s="102"/>
      <c r="P21" s="102">
        <v>2</v>
      </c>
      <c r="Q21" s="102">
        <v>3</v>
      </c>
      <c r="R21" s="102"/>
      <c r="S21" s="102"/>
      <c r="T21" s="102"/>
      <c r="U21" s="379">
        <f t="shared" si="0"/>
        <v>5</v>
      </c>
      <c r="V21" s="582">
        <f t="shared" si="1"/>
        <v>5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</row>
    <row r="22" spans="1:34" s="2" customFormat="1" ht="15.75">
      <c r="A22" s="79">
        <v>18</v>
      </c>
      <c r="B22" s="515" t="s">
        <v>296</v>
      </c>
      <c r="C22" s="418" t="s">
        <v>35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2</v>
      </c>
      <c r="S22" s="102">
        <v>2</v>
      </c>
      <c r="T22" s="102"/>
      <c r="U22" s="379">
        <f t="shared" si="0"/>
        <v>4</v>
      </c>
      <c r="V22" s="582">
        <f t="shared" si="1"/>
        <v>4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20" s="106" customFormat="1" ht="15.75">
      <c r="A23" s="194"/>
      <c r="B23" s="104" t="s">
        <v>289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 s="106" customFormat="1" ht="15.75">
      <c r="B24" s="104" t="s">
        <v>95</v>
      </c>
      <c r="C24" s="80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4:20" ht="15">
      <c r="N25" s="49"/>
      <c r="O25" s="49"/>
      <c r="P25" s="49"/>
      <c r="Q25" s="49"/>
      <c r="R25" s="177"/>
      <c r="S25" s="177"/>
      <c r="T25" s="177"/>
    </row>
    <row r="26" spans="14:20" ht="15">
      <c r="N26" s="49"/>
      <c r="O26" s="49"/>
      <c r="P26" s="49"/>
      <c r="Q26" s="49"/>
      <c r="R26" s="177"/>
      <c r="S26" s="177"/>
      <c r="T26" s="177"/>
    </row>
    <row r="27" spans="14:20" ht="15">
      <c r="N27" s="49"/>
      <c r="O27" s="49"/>
      <c r="P27" s="49"/>
      <c r="Q27" s="49"/>
      <c r="R27" s="177"/>
      <c r="S27" s="177"/>
      <c r="T27" s="177"/>
    </row>
  </sheetData>
  <sheetProtection/>
  <mergeCells count="9">
    <mergeCell ref="R3:S3"/>
    <mergeCell ref="J3:K3"/>
    <mergeCell ref="D3:E3"/>
    <mergeCell ref="F3:G3"/>
    <mergeCell ref="U3:V3"/>
    <mergeCell ref="H3:I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2.28125" style="0" bestFit="1" customWidth="1"/>
    <col min="16" max="17" width="9.140625" style="113" customWidth="1"/>
    <col min="18" max="19" width="9.140625" style="129" customWidth="1"/>
    <col min="20" max="20" width="17.00390625" style="0" bestFit="1" customWidth="1"/>
    <col min="21" max="21" width="10.8515625" style="0" bestFit="1" customWidth="1"/>
    <col min="22" max="22" width="12.421875" style="0" bestFit="1" customWidth="1"/>
  </cols>
  <sheetData>
    <row r="1" spans="1:22" s="100" customFormat="1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61"/>
      <c r="K1" s="61"/>
      <c r="L1" s="25"/>
      <c r="M1" s="25"/>
      <c r="N1" s="25"/>
      <c r="O1" s="25"/>
      <c r="P1" s="25"/>
      <c r="Q1" s="25"/>
      <c r="R1" s="25"/>
      <c r="S1" s="25"/>
      <c r="T1" s="25"/>
      <c r="U1" s="3"/>
      <c r="V1" s="3"/>
    </row>
    <row r="2" spans="1:22" s="100" customFormat="1" ht="18">
      <c r="A2" s="1" t="s">
        <v>10</v>
      </c>
      <c r="B2" s="5"/>
      <c r="C2" s="5"/>
      <c r="D2" s="1"/>
      <c r="E2" s="1"/>
      <c r="F2" s="1"/>
      <c r="G2" s="1"/>
      <c r="H2" s="1"/>
      <c r="I2" s="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"/>
      <c r="V2" s="1"/>
    </row>
    <row r="3" spans="2:22" s="100" customFormat="1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243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6" t="s">
        <v>17</v>
      </c>
      <c r="V3" s="667"/>
    </row>
    <row r="4" spans="1:22" s="100" customFormat="1" ht="15">
      <c r="A4" s="7" t="s">
        <v>1</v>
      </c>
      <c r="B4" s="8" t="s">
        <v>0</v>
      </c>
      <c r="C4" s="17" t="s">
        <v>2</v>
      </c>
      <c r="D4" s="160">
        <v>40991</v>
      </c>
      <c r="E4" s="11">
        <v>40992</v>
      </c>
      <c r="F4" s="10"/>
      <c r="G4" s="10"/>
      <c r="H4" s="10"/>
      <c r="I4" s="16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107" t="s">
        <v>6</v>
      </c>
    </row>
    <row r="5" spans="1:22" s="34" customFormat="1" ht="15.75">
      <c r="A5" s="419">
        <v>1</v>
      </c>
      <c r="B5" s="45" t="s">
        <v>46</v>
      </c>
      <c r="C5" s="79" t="s">
        <v>86</v>
      </c>
      <c r="D5" s="300">
        <v>1</v>
      </c>
      <c r="E5" s="209">
        <v>4</v>
      </c>
      <c r="F5" s="166">
        <v>1</v>
      </c>
      <c r="G5" s="166">
        <v>7</v>
      </c>
      <c r="H5" s="210">
        <v>6</v>
      </c>
      <c r="I5" s="300">
        <v>6</v>
      </c>
      <c r="J5" s="324">
        <v>22.66</v>
      </c>
      <c r="K5" s="416">
        <v>20.5</v>
      </c>
      <c r="L5" s="166">
        <v>1</v>
      </c>
      <c r="M5" s="554"/>
      <c r="N5" s="554"/>
      <c r="O5" s="212"/>
      <c r="P5" s="166">
        <v>5</v>
      </c>
      <c r="Q5" s="166">
        <v>1</v>
      </c>
      <c r="R5" s="166">
        <v>2</v>
      </c>
      <c r="S5" s="166">
        <v>10</v>
      </c>
      <c r="T5" s="166"/>
      <c r="U5" s="198">
        <f aca="true" t="shared" si="0" ref="U5:U20">SUM(D5:T5)</f>
        <v>87.16</v>
      </c>
      <c r="V5" s="197"/>
    </row>
    <row r="6" spans="1:22" s="34" customFormat="1" ht="15">
      <c r="A6" s="79">
        <v>2</v>
      </c>
      <c r="B6" s="301" t="s">
        <v>111</v>
      </c>
      <c r="C6" s="363" t="s">
        <v>112</v>
      </c>
      <c r="D6" s="247">
        <v>4</v>
      </c>
      <c r="E6" s="319">
        <v>0</v>
      </c>
      <c r="F6" s="416">
        <v>7</v>
      </c>
      <c r="G6" s="416">
        <v>10</v>
      </c>
      <c r="H6" s="138">
        <v>4</v>
      </c>
      <c r="I6" s="247">
        <v>8</v>
      </c>
      <c r="J6" s="324">
        <v>5</v>
      </c>
      <c r="K6" s="416">
        <v>10</v>
      </c>
      <c r="L6" s="140"/>
      <c r="M6" s="578"/>
      <c r="N6" s="578"/>
      <c r="O6" s="591"/>
      <c r="P6" s="140"/>
      <c r="Q6" s="140"/>
      <c r="R6" s="140"/>
      <c r="S6" s="140"/>
      <c r="T6" s="155">
        <v>16</v>
      </c>
      <c r="U6" s="198">
        <f t="shared" si="0"/>
        <v>64</v>
      </c>
      <c r="V6" s="197"/>
    </row>
    <row r="7" spans="1:22" s="34" customFormat="1" ht="15">
      <c r="A7" s="419">
        <v>3</v>
      </c>
      <c r="B7" s="301" t="s">
        <v>44</v>
      </c>
      <c r="C7" s="363" t="s">
        <v>38</v>
      </c>
      <c r="D7" s="247">
        <v>7</v>
      </c>
      <c r="E7" s="319">
        <v>7</v>
      </c>
      <c r="F7" s="416"/>
      <c r="G7" s="568"/>
      <c r="H7" s="579"/>
      <c r="I7" s="592"/>
      <c r="J7" s="324"/>
      <c r="K7" s="416"/>
      <c r="L7" s="140">
        <v>6</v>
      </c>
      <c r="M7" s="140">
        <v>5</v>
      </c>
      <c r="N7" s="140">
        <v>5</v>
      </c>
      <c r="O7" s="140">
        <v>5</v>
      </c>
      <c r="P7" s="140">
        <v>3</v>
      </c>
      <c r="Q7" s="140">
        <v>6</v>
      </c>
      <c r="R7" s="140">
        <v>12</v>
      </c>
      <c r="S7" s="140"/>
      <c r="T7" s="155"/>
      <c r="U7" s="198">
        <f t="shared" si="0"/>
        <v>56</v>
      </c>
      <c r="V7" s="197"/>
    </row>
    <row r="8" spans="1:22" s="34" customFormat="1" ht="15">
      <c r="A8" s="419">
        <v>4</v>
      </c>
      <c r="B8" s="188" t="s">
        <v>134</v>
      </c>
      <c r="C8" s="418" t="s">
        <v>79</v>
      </c>
      <c r="D8" s="300"/>
      <c r="E8" s="209"/>
      <c r="F8" s="166"/>
      <c r="G8" s="554"/>
      <c r="H8" s="580"/>
      <c r="I8" s="412"/>
      <c r="J8" s="324">
        <v>22.66</v>
      </c>
      <c r="K8" s="416">
        <v>20.5</v>
      </c>
      <c r="L8" s="166"/>
      <c r="M8" s="166"/>
      <c r="N8" s="166"/>
      <c r="O8" s="166"/>
      <c r="P8" s="166"/>
      <c r="Q8" s="166"/>
      <c r="R8" s="166"/>
      <c r="S8" s="166"/>
      <c r="T8" s="166"/>
      <c r="U8" s="198">
        <f t="shared" si="0"/>
        <v>43.16</v>
      </c>
      <c r="V8" s="197"/>
    </row>
    <row r="9" spans="1:22" s="34" customFormat="1" ht="15">
      <c r="A9" s="419">
        <f>(A8+1)</f>
        <v>5</v>
      </c>
      <c r="B9" s="387" t="s">
        <v>138</v>
      </c>
      <c r="C9" s="418" t="s">
        <v>79</v>
      </c>
      <c r="D9" s="300"/>
      <c r="E9" s="209"/>
      <c r="F9" s="166"/>
      <c r="G9" s="554"/>
      <c r="H9" s="580"/>
      <c r="I9" s="412"/>
      <c r="J9" s="234">
        <v>9</v>
      </c>
      <c r="K9" s="320">
        <v>20.5</v>
      </c>
      <c r="L9" s="166"/>
      <c r="M9" s="166"/>
      <c r="N9" s="166"/>
      <c r="O9" s="166"/>
      <c r="P9" s="166">
        <v>1</v>
      </c>
      <c r="Q9" s="166"/>
      <c r="R9" s="166"/>
      <c r="S9" s="166"/>
      <c r="T9" s="255"/>
      <c r="U9" s="198">
        <f t="shared" si="0"/>
        <v>30.5</v>
      </c>
      <c r="V9" s="197"/>
    </row>
    <row r="10" spans="1:22" s="34" customFormat="1" ht="15">
      <c r="A10" s="419">
        <f>(A9+1)</f>
        <v>6</v>
      </c>
      <c r="B10" s="452" t="s">
        <v>204</v>
      </c>
      <c r="C10" s="418" t="s">
        <v>79</v>
      </c>
      <c r="D10" s="297"/>
      <c r="E10" s="183"/>
      <c r="F10" s="328">
        <v>10</v>
      </c>
      <c r="G10" s="328">
        <v>5</v>
      </c>
      <c r="H10" s="157">
        <v>11</v>
      </c>
      <c r="I10" s="297">
        <v>4</v>
      </c>
      <c r="J10" s="343"/>
      <c r="K10" s="328"/>
      <c r="L10" s="552"/>
      <c r="M10" s="552"/>
      <c r="N10" s="588"/>
      <c r="O10" s="328"/>
      <c r="P10" s="328"/>
      <c r="Q10" s="328"/>
      <c r="R10" s="328"/>
      <c r="S10" s="328"/>
      <c r="T10" s="255"/>
      <c r="U10" s="198">
        <f t="shared" si="0"/>
        <v>30</v>
      </c>
      <c r="V10" s="197"/>
    </row>
    <row r="11" spans="1:22" s="34" customFormat="1" ht="15">
      <c r="A11" s="79">
        <v>6</v>
      </c>
      <c r="B11" s="391" t="s">
        <v>257</v>
      </c>
      <c r="C11" s="418" t="s">
        <v>79</v>
      </c>
      <c r="D11" s="299"/>
      <c r="E11" s="183"/>
      <c r="F11" s="328"/>
      <c r="G11" s="172"/>
      <c r="H11" s="182"/>
      <c r="I11" s="299"/>
      <c r="J11" s="324">
        <v>22.66</v>
      </c>
      <c r="K11" s="146">
        <v>6</v>
      </c>
      <c r="L11" s="581"/>
      <c r="M11" s="581"/>
      <c r="N11" s="589"/>
      <c r="O11" s="172"/>
      <c r="P11" s="328"/>
      <c r="Q11" s="172"/>
      <c r="R11" s="172"/>
      <c r="S11" s="172"/>
      <c r="T11" s="172"/>
      <c r="U11" s="198">
        <f t="shared" si="0"/>
        <v>28.66</v>
      </c>
      <c r="V11" s="197"/>
    </row>
    <row r="12" spans="1:22" s="34" customFormat="1" ht="15">
      <c r="A12" s="419">
        <f>(A11+1)</f>
        <v>7</v>
      </c>
      <c r="B12" s="185" t="s">
        <v>230</v>
      </c>
      <c r="C12" s="363" t="s">
        <v>112</v>
      </c>
      <c r="D12" s="284"/>
      <c r="E12" s="274"/>
      <c r="F12" s="32"/>
      <c r="G12" s="32"/>
      <c r="H12" s="355">
        <v>8</v>
      </c>
      <c r="I12" s="361">
        <v>11</v>
      </c>
      <c r="J12" s="324"/>
      <c r="K12" s="32"/>
      <c r="L12" s="533"/>
      <c r="M12" s="533"/>
      <c r="N12" s="32"/>
      <c r="O12" s="32"/>
      <c r="P12" s="32"/>
      <c r="Q12" s="32"/>
      <c r="R12" s="32"/>
      <c r="S12" s="32"/>
      <c r="T12" s="32"/>
      <c r="U12" s="198">
        <f t="shared" si="0"/>
        <v>19</v>
      </c>
      <c r="V12" s="197"/>
    </row>
    <row r="13" spans="1:22" s="34" customFormat="1" ht="15">
      <c r="A13" s="79">
        <v>8</v>
      </c>
      <c r="B13" s="391" t="s">
        <v>258</v>
      </c>
      <c r="C13" s="79" t="s">
        <v>36</v>
      </c>
      <c r="D13" s="413"/>
      <c r="E13" s="411"/>
      <c r="F13" s="139"/>
      <c r="G13" s="139"/>
      <c r="H13" s="164"/>
      <c r="I13" s="413"/>
      <c r="J13" s="146">
        <v>9</v>
      </c>
      <c r="K13" s="139">
        <v>10</v>
      </c>
      <c r="L13" s="537"/>
      <c r="M13" s="537"/>
      <c r="N13" s="102"/>
      <c r="O13" s="139"/>
      <c r="P13" s="139"/>
      <c r="Q13" s="139"/>
      <c r="R13" s="139"/>
      <c r="S13" s="139"/>
      <c r="T13" s="139"/>
      <c r="U13" s="198">
        <f t="shared" si="0"/>
        <v>19</v>
      </c>
      <c r="V13" s="197"/>
    </row>
    <row r="14" spans="1:22" s="34" customFormat="1" ht="15">
      <c r="A14" s="419">
        <f>(A13+1)</f>
        <v>9</v>
      </c>
      <c r="B14" s="301" t="s">
        <v>47</v>
      </c>
      <c r="C14" s="363" t="s">
        <v>94</v>
      </c>
      <c r="D14" s="298"/>
      <c r="E14" s="209"/>
      <c r="F14" s="166"/>
      <c r="G14" s="166"/>
      <c r="H14" s="210"/>
      <c r="I14" s="298"/>
      <c r="J14" s="343">
        <v>12</v>
      </c>
      <c r="K14" s="328">
        <v>4</v>
      </c>
      <c r="L14" s="552"/>
      <c r="M14" s="552"/>
      <c r="N14" s="588"/>
      <c r="O14" s="328"/>
      <c r="P14" s="328"/>
      <c r="Q14" s="328"/>
      <c r="R14" s="328"/>
      <c r="S14" s="328"/>
      <c r="T14" s="255"/>
      <c r="U14" s="198">
        <f t="shared" si="0"/>
        <v>16</v>
      </c>
      <c r="V14" s="197"/>
    </row>
    <row r="15" spans="1:22" s="34" customFormat="1" ht="15">
      <c r="A15" s="419">
        <f>(A14+1)</f>
        <v>10</v>
      </c>
      <c r="B15" s="391" t="s">
        <v>32</v>
      </c>
      <c r="C15" s="418" t="s">
        <v>79</v>
      </c>
      <c r="D15" s="284"/>
      <c r="E15" s="274"/>
      <c r="F15" s="32"/>
      <c r="G15" s="32"/>
      <c r="H15" s="33"/>
      <c r="I15" s="284"/>
      <c r="J15" s="143">
        <v>14</v>
      </c>
      <c r="K15" s="139">
        <v>0</v>
      </c>
      <c r="L15" s="533"/>
      <c r="M15" s="533"/>
      <c r="N15" s="32"/>
      <c r="O15" s="32"/>
      <c r="P15" s="32"/>
      <c r="Q15" s="32"/>
      <c r="R15" s="32"/>
      <c r="S15" s="32"/>
      <c r="T15" s="32"/>
      <c r="U15" s="198">
        <f t="shared" si="0"/>
        <v>14</v>
      </c>
      <c r="V15" s="197"/>
    </row>
    <row r="16" spans="1:22" s="34" customFormat="1" ht="15">
      <c r="A16" s="419">
        <f>(A15+1)</f>
        <v>11</v>
      </c>
      <c r="B16" s="391" t="s">
        <v>259</v>
      </c>
      <c r="C16" s="79" t="s">
        <v>109</v>
      </c>
      <c r="D16" s="412"/>
      <c r="E16" s="422"/>
      <c r="F16" s="212"/>
      <c r="G16" s="212"/>
      <c r="H16" s="423"/>
      <c r="I16" s="412"/>
      <c r="J16" s="424">
        <v>2</v>
      </c>
      <c r="K16" s="212">
        <v>10</v>
      </c>
      <c r="L16" s="554"/>
      <c r="M16" s="554"/>
      <c r="N16" s="212"/>
      <c r="O16" s="212"/>
      <c r="P16" s="212"/>
      <c r="Q16" s="212"/>
      <c r="R16" s="212"/>
      <c r="S16" s="212"/>
      <c r="T16" s="212"/>
      <c r="U16" s="198">
        <f t="shared" si="0"/>
        <v>12</v>
      </c>
      <c r="V16" s="197"/>
    </row>
    <row r="17" spans="1:22" s="34" customFormat="1" ht="15">
      <c r="A17" s="419">
        <f>(A16+1)</f>
        <v>12</v>
      </c>
      <c r="B17" s="452" t="s">
        <v>205</v>
      </c>
      <c r="C17" s="15" t="s">
        <v>36</v>
      </c>
      <c r="D17" s="297"/>
      <c r="E17" s="183"/>
      <c r="F17" s="328">
        <v>2</v>
      </c>
      <c r="G17" s="328">
        <v>3</v>
      </c>
      <c r="H17" s="157">
        <v>3</v>
      </c>
      <c r="I17" s="297">
        <v>3</v>
      </c>
      <c r="J17" s="343"/>
      <c r="K17" s="328"/>
      <c r="L17" s="552"/>
      <c r="M17" s="552"/>
      <c r="N17" s="588"/>
      <c r="O17" s="328"/>
      <c r="P17" s="328"/>
      <c r="Q17" s="328"/>
      <c r="R17" s="328"/>
      <c r="S17" s="328"/>
      <c r="T17" s="255"/>
      <c r="U17" s="198">
        <f t="shared" si="0"/>
        <v>11</v>
      </c>
      <c r="V17" s="197"/>
    </row>
    <row r="18" spans="1:22" s="34" customFormat="1" ht="15">
      <c r="A18" s="419">
        <f>(A17+1)</f>
        <v>13</v>
      </c>
      <c r="B18" s="515" t="s">
        <v>30</v>
      </c>
      <c r="C18" s="79" t="s">
        <v>284</v>
      </c>
      <c r="D18" s="284"/>
      <c r="E18" s="274"/>
      <c r="F18" s="32"/>
      <c r="G18" s="32"/>
      <c r="H18" s="33"/>
      <c r="I18" s="284"/>
      <c r="J18" s="90"/>
      <c r="K18" s="32"/>
      <c r="L18" s="533"/>
      <c r="M18" s="533"/>
      <c r="N18" s="32"/>
      <c r="O18" s="32"/>
      <c r="P18" s="140">
        <v>8</v>
      </c>
      <c r="Q18" s="140"/>
      <c r="R18" s="32"/>
      <c r="S18" s="32"/>
      <c r="T18" s="32"/>
      <c r="U18" s="198">
        <f t="shared" si="0"/>
        <v>8</v>
      </c>
      <c r="V18" s="30"/>
    </row>
    <row r="19" spans="1:22" s="34" customFormat="1" ht="15">
      <c r="A19" s="419">
        <v>14</v>
      </c>
      <c r="B19" s="301" t="s">
        <v>113</v>
      </c>
      <c r="C19" s="363" t="s">
        <v>114</v>
      </c>
      <c r="D19" s="299"/>
      <c r="E19" s="183"/>
      <c r="F19" s="328">
        <v>3</v>
      </c>
      <c r="G19" s="328">
        <v>2</v>
      </c>
      <c r="H19" s="182"/>
      <c r="I19" s="299"/>
      <c r="J19" s="343"/>
      <c r="K19" s="328"/>
      <c r="L19" s="552"/>
      <c r="M19" s="552"/>
      <c r="N19" s="588"/>
      <c r="O19" s="172"/>
      <c r="P19" s="172"/>
      <c r="Q19" s="172"/>
      <c r="R19" s="172"/>
      <c r="S19" s="172"/>
      <c r="T19" s="172"/>
      <c r="U19" s="198">
        <f t="shared" si="0"/>
        <v>5</v>
      </c>
      <c r="V19" s="197"/>
    </row>
    <row r="20" spans="1:22" s="34" customFormat="1" ht="15">
      <c r="A20" s="419">
        <v>15</v>
      </c>
      <c r="B20" s="185" t="s">
        <v>231</v>
      </c>
      <c r="C20" s="363" t="s">
        <v>7</v>
      </c>
      <c r="D20" s="298"/>
      <c r="E20" s="183"/>
      <c r="F20" s="328"/>
      <c r="G20" s="328"/>
      <c r="H20" s="157">
        <v>1</v>
      </c>
      <c r="I20" s="328"/>
      <c r="J20" s="343"/>
      <c r="K20" s="343"/>
      <c r="L20" s="552"/>
      <c r="M20" s="552"/>
      <c r="N20" s="588"/>
      <c r="O20" s="328"/>
      <c r="P20" s="328"/>
      <c r="Q20" s="328"/>
      <c r="R20" s="328"/>
      <c r="S20" s="328"/>
      <c r="T20" s="255"/>
      <c r="U20" s="198">
        <f t="shared" si="0"/>
        <v>1</v>
      </c>
      <c r="V20" s="197"/>
    </row>
    <row r="21" spans="1:22" s="34" customFormat="1" ht="15">
      <c r="A21" s="419"/>
      <c r="B21" s="349"/>
      <c r="C21" s="31"/>
      <c r="D21" s="32"/>
      <c r="E21" s="274"/>
      <c r="F21" s="32"/>
      <c r="G21" s="32"/>
      <c r="H21" s="33"/>
      <c r="I21" s="32"/>
      <c r="J21" s="90"/>
      <c r="K21" s="32"/>
      <c r="L21" s="533"/>
      <c r="M21" s="533"/>
      <c r="N21" s="32"/>
      <c r="O21" s="32"/>
      <c r="P21" s="32"/>
      <c r="Q21" s="32"/>
      <c r="R21" s="32"/>
      <c r="S21" s="32"/>
      <c r="T21" s="32"/>
      <c r="U21" s="30"/>
      <c r="V21" s="30"/>
    </row>
    <row r="22" spans="1:22" ht="15">
      <c r="A22" s="279"/>
      <c r="B22" s="29"/>
      <c r="C22" s="31"/>
      <c r="D22" s="32"/>
      <c r="E22" s="32"/>
      <c r="F22" s="32"/>
      <c r="G22" s="32"/>
      <c r="H22" s="32"/>
      <c r="I22" s="32"/>
      <c r="J22" s="32"/>
      <c r="K22" s="32"/>
      <c r="L22" s="533"/>
      <c r="M22" s="533"/>
      <c r="N22" s="32"/>
      <c r="O22" s="32"/>
      <c r="P22" s="32"/>
      <c r="Q22" s="32"/>
      <c r="R22" s="32"/>
      <c r="S22" s="32"/>
      <c r="T22" s="32"/>
      <c r="U22" s="30"/>
      <c r="V22" s="30"/>
    </row>
    <row r="23" spans="1:22" ht="15">
      <c r="A23" s="30"/>
      <c r="B23" s="29"/>
      <c r="C23" s="31"/>
      <c r="D23" s="102"/>
      <c r="E23" s="102"/>
      <c r="F23" s="102"/>
      <c r="G23" s="102"/>
      <c r="H23" s="102"/>
      <c r="I23" s="102"/>
      <c r="J23" s="102"/>
      <c r="K23" s="102"/>
      <c r="L23" s="537"/>
      <c r="M23" s="537"/>
      <c r="N23" s="102"/>
      <c r="O23" s="102"/>
      <c r="P23" s="102"/>
      <c r="Q23" s="102"/>
      <c r="R23" s="102"/>
      <c r="S23" s="102"/>
      <c r="T23" s="102"/>
      <c r="U23" s="30"/>
      <c r="V23" s="30"/>
    </row>
    <row r="24" spans="1:22" ht="15">
      <c r="A24" s="30"/>
      <c r="B24" s="29"/>
      <c r="C24" s="31"/>
      <c r="D24" s="102"/>
      <c r="E24" s="102"/>
      <c r="F24" s="102"/>
      <c r="G24" s="102"/>
      <c r="H24" s="102"/>
      <c r="I24" s="102"/>
      <c r="J24" s="161"/>
      <c r="K24" s="102"/>
      <c r="L24" s="537"/>
      <c r="M24" s="537"/>
      <c r="N24" s="102"/>
      <c r="O24" s="102"/>
      <c r="P24" s="102"/>
      <c r="Q24" s="102"/>
      <c r="R24" s="102"/>
      <c r="S24" s="102"/>
      <c r="T24" s="102"/>
      <c r="U24" s="30"/>
      <c r="V24" s="30"/>
    </row>
    <row r="25" spans="1:22" ht="15">
      <c r="A25" s="30"/>
      <c r="B25" s="29"/>
      <c r="C25" s="31"/>
      <c r="D25" s="102"/>
      <c r="E25" s="102"/>
      <c r="F25" s="102"/>
      <c r="G25" s="102"/>
      <c r="H25" s="102"/>
      <c r="I25" s="102"/>
      <c r="J25" s="161"/>
      <c r="K25" s="102"/>
      <c r="L25" s="537"/>
      <c r="M25" s="537"/>
      <c r="N25" s="102"/>
      <c r="O25" s="102"/>
      <c r="P25" s="102"/>
      <c r="Q25" s="102"/>
      <c r="R25" s="102"/>
      <c r="S25" s="102"/>
      <c r="T25" s="102"/>
      <c r="U25" s="30"/>
      <c r="V25" s="30"/>
    </row>
    <row r="26" spans="1:19" s="106" customFormat="1" ht="15.75">
      <c r="A26" s="126"/>
      <c r="B26" s="104" t="s">
        <v>289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 s="106" customFormat="1" ht="15.75">
      <c r="B27" s="104" t="s">
        <v>95</v>
      </c>
      <c r="C27" s="80"/>
      <c r="J27" s="78"/>
      <c r="K27" s="78"/>
      <c r="L27" s="78"/>
      <c r="M27" s="78"/>
      <c r="N27" s="78"/>
      <c r="O27" s="78"/>
      <c r="P27" s="78"/>
      <c r="Q27" s="78"/>
      <c r="R27" s="78"/>
      <c r="S27" s="78"/>
    </row>
  </sheetData>
  <sheetProtection/>
  <mergeCells count="9">
    <mergeCell ref="U3:V3"/>
    <mergeCell ref="P3:Q3"/>
    <mergeCell ref="R3:S3"/>
    <mergeCell ref="J3:K3"/>
    <mergeCell ref="D3:E3"/>
    <mergeCell ref="F3:G3"/>
    <mergeCell ref="H3:I3"/>
    <mergeCell ref="L3:M3"/>
    <mergeCell ref="N3:O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1.00390625" style="0" customWidth="1"/>
    <col min="3" max="3" width="20.421875" style="0" bestFit="1" customWidth="1"/>
    <col min="4" max="11" width="8.7109375" style="0" customWidth="1"/>
    <col min="12" max="13" width="8.7109375" style="98" customWidth="1"/>
    <col min="14" max="15" width="8.7109375" style="100" customWidth="1"/>
    <col min="16" max="17" width="8.7109375" style="113" customWidth="1"/>
    <col min="18" max="19" width="8.7109375" style="192" customWidth="1"/>
    <col min="20" max="20" width="17.00390625" style="122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11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243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6" t="s">
        <v>17</v>
      </c>
      <c r="V3" s="667"/>
    </row>
    <row r="4" spans="1:22" ht="15">
      <c r="A4" s="7" t="s">
        <v>1</v>
      </c>
      <c r="B4" s="8" t="s">
        <v>33</v>
      </c>
      <c r="C4" s="17" t="s">
        <v>2</v>
      </c>
      <c r="D4" s="160">
        <v>40991</v>
      </c>
      <c r="E4" s="29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107" t="s">
        <v>6</v>
      </c>
    </row>
    <row r="5" spans="1:22" s="34" customFormat="1" ht="15">
      <c r="A5" s="35">
        <v>1</v>
      </c>
      <c r="B5" s="303" t="s">
        <v>165</v>
      </c>
      <c r="C5" s="292" t="s">
        <v>114</v>
      </c>
      <c r="D5" s="626">
        <v>11</v>
      </c>
      <c r="E5" s="293">
        <v>5.4</v>
      </c>
      <c r="F5" s="568">
        <v>3</v>
      </c>
      <c r="G5" s="138">
        <v>6</v>
      </c>
      <c r="H5" s="328">
        <v>9</v>
      </c>
      <c r="I5" s="324">
        <v>6</v>
      </c>
      <c r="J5" s="153">
        <v>10</v>
      </c>
      <c r="K5" s="154">
        <v>10</v>
      </c>
      <c r="L5" s="549">
        <v>5</v>
      </c>
      <c r="M5" s="593">
        <v>5</v>
      </c>
      <c r="N5" s="154">
        <v>5</v>
      </c>
      <c r="O5" s="154">
        <v>5</v>
      </c>
      <c r="P5" s="154">
        <v>5</v>
      </c>
      <c r="Q5" s="154">
        <v>5</v>
      </c>
      <c r="R5" s="154"/>
      <c r="S5" s="154"/>
      <c r="T5" s="154"/>
      <c r="U5" s="56">
        <f aca="true" t="shared" si="0" ref="U5:U18">SUM(D5:T5)</f>
        <v>90.4</v>
      </c>
      <c r="V5" s="213">
        <f>SUM(D5:T5)-8</f>
        <v>82.4</v>
      </c>
    </row>
    <row r="6" spans="1:22" s="34" customFormat="1" ht="15">
      <c r="A6" s="29">
        <v>2</v>
      </c>
      <c r="B6" s="391" t="s">
        <v>293</v>
      </c>
      <c r="C6" s="292" t="s">
        <v>36</v>
      </c>
      <c r="D6" s="633"/>
      <c r="E6" s="634"/>
      <c r="F6" s="211"/>
      <c r="G6" s="629"/>
      <c r="H6" s="211"/>
      <c r="I6" s="599"/>
      <c r="J6" s="211"/>
      <c r="K6" s="211"/>
      <c r="L6" s="211"/>
      <c r="M6" s="211"/>
      <c r="N6" s="211"/>
      <c r="O6" s="211"/>
      <c r="P6" s="555"/>
      <c r="Q6" s="555"/>
      <c r="R6" s="154">
        <v>10</v>
      </c>
      <c r="S6" s="154">
        <v>12</v>
      </c>
      <c r="T6" s="211"/>
      <c r="U6" s="56">
        <f t="shared" si="0"/>
        <v>22</v>
      </c>
      <c r="V6" s="213">
        <f aca="true" t="shared" si="1" ref="V6:V18">SUM(D6:T6)</f>
        <v>22</v>
      </c>
    </row>
    <row r="7" spans="1:22" s="34" customFormat="1" ht="15">
      <c r="A7" s="35">
        <v>3</v>
      </c>
      <c r="B7" s="303" t="s">
        <v>169</v>
      </c>
      <c r="C7" s="292" t="s">
        <v>167</v>
      </c>
      <c r="D7" s="626">
        <v>4</v>
      </c>
      <c r="E7" s="293">
        <v>5.4</v>
      </c>
      <c r="F7" s="416">
        <v>3</v>
      </c>
      <c r="G7" s="138">
        <v>1</v>
      </c>
      <c r="H7" s="328"/>
      <c r="I7" s="324"/>
      <c r="J7" s="153"/>
      <c r="K7" s="154"/>
      <c r="L7" s="154"/>
      <c r="M7" s="154"/>
      <c r="N7" s="154"/>
      <c r="O7" s="593"/>
      <c r="P7" s="549"/>
      <c r="Q7" s="549"/>
      <c r="R7" s="154"/>
      <c r="S7" s="154"/>
      <c r="T7" s="154"/>
      <c r="U7" s="56">
        <f t="shared" si="0"/>
        <v>13.4</v>
      </c>
      <c r="V7" s="213">
        <f t="shared" si="1"/>
        <v>13.4</v>
      </c>
    </row>
    <row r="8" spans="1:22" s="34" customFormat="1" ht="15">
      <c r="A8" s="35">
        <f aca="true" t="shared" si="2" ref="A8:A13">(A7+1)</f>
        <v>4</v>
      </c>
      <c r="B8" s="303" t="s">
        <v>174</v>
      </c>
      <c r="C8" s="292" t="s">
        <v>148</v>
      </c>
      <c r="D8" s="335"/>
      <c r="E8" s="293">
        <v>5.4</v>
      </c>
      <c r="F8" s="231"/>
      <c r="G8" s="232"/>
      <c r="H8" s="166">
        <v>6</v>
      </c>
      <c r="I8" s="234">
        <v>1</v>
      </c>
      <c r="J8" s="231"/>
      <c r="K8" s="231"/>
      <c r="L8" s="231"/>
      <c r="M8" s="231"/>
      <c r="N8" s="231"/>
      <c r="O8" s="211"/>
      <c r="P8" s="555"/>
      <c r="Q8" s="555"/>
      <c r="R8" s="231"/>
      <c r="S8" s="231"/>
      <c r="T8" s="211"/>
      <c r="U8" s="56">
        <f t="shared" si="0"/>
        <v>12.4</v>
      </c>
      <c r="V8" s="213">
        <f t="shared" si="1"/>
        <v>12.4</v>
      </c>
    </row>
    <row r="9" spans="1:22" s="34" customFormat="1" ht="15">
      <c r="A9" s="35">
        <f t="shared" si="2"/>
        <v>5</v>
      </c>
      <c r="B9" s="303" t="s">
        <v>170</v>
      </c>
      <c r="C9" s="292" t="s">
        <v>34</v>
      </c>
      <c r="D9" s="627">
        <v>3</v>
      </c>
      <c r="E9" s="416">
        <v>5.4</v>
      </c>
      <c r="F9" s="229"/>
      <c r="G9" s="230"/>
      <c r="H9" s="172"/>
      <c r="I9" s="235"/>
      <c r="J9" s="137"/>
      <c r="K9" s="137"/>
      <c r="L9" s="137"/>
      <c r="M9" s="137"/>
      <c r="N9" s="135"/>
      <c r="O9" s="594"/>
      <c r="P9" s="546"/>
      <c r="Q9" s="546"/>
      <c r="R9" s="137"/>
      <c r="S9" s="137"/>
      <c r="T9" s="12"/>
      <c r="U9" s="56">
        <f t="shared" si="0"/>
        <v>8.4</v>
      </c>
      <c r="V9" s="213">
        <f t="shared" si="1"/>
        <v>8.4</v>
      </c>
    </row>
    <row r="10" spans="1:22" s="34" customFormat="1" ht="15">
      <c r="A10" s="35">
        <f t="shared" si="2"/>
        <v>6</v>
      </c>
      <c r="B10" s="303" t="s">
        <v>166</v>
      </c>
      <c r="C10" s="292" t="s">
        <v>167</v>
      </c>
      <c r="D10" s="627">
        <v>8</v>
      </c>
      <c r="E10" s="416"/>
      <c r="F10" s="416"/>
      <c r="G10" s="138"/>
      <c r="H10" s="328"/>
      <c r="I10" s="324"/>
      <c r="J10" s="154"/>
      <c r="K10" s="154"/>
      <c r="L10" s="154"/>
      <c r="M10" s="154"/>
      <c r="N10" s="154"/>
      <c r="O10" s="593"/>
      <c r="P10" s="549"/>
      <c r="Q10" s="549"/>
      <c r="R10" s="154"/>
      <c r="S10" s="154"/>
      <c r="T10" s="154"/>
      <c r="U10" s="56">
        <f t="shared" si="0"/>
        <v>8</v>
      </c>
      <c r="V10" s="213">
        <f t="shared" si="1"/>
        <v>8</v>
      </c>
    </row>
    <row r="11" spans="1:22" s="34" customFormat="1" ht="15">
      <c r="A11" s="35">
        <f t="shared" si="2"/>
        <v>7</v>
      </c>
      <c r="B11" s="303" t="s">
        <v>168</v>
      </c>
      <c r="C11" s="292" t="s">
        <v>36</v>
      </c>
      <c r="D11" s="627">
        <v>6</v>
      </c>
      <c r="E11" s="416"/>
      <c r="F11" s="416"/>
      <c r="G11" s="138"/>
      <c r="H11" s="328"/>
      <c r="I11" s="324"/>
      <c r="J11" s="153"/>
      <c r="K11" s="153"/>
      <c r="L11" s="153"/>
      <c r="M11" s="153"/>
      <c r="N11" s="153"/>
      <c r="O11" s="595"/>
      <c r="P11" s="551"/>
      <c r="Q11" s="551"/>
      <c r="R11" s="153"/>
      <c r="S11" s="153"/>
      <c r="T11" s="153"/>
      <c r="U11" s="56">
        <f t="shared" si="0"/>
        <v>6</v>
      </c>
      <c r="V11" s="213">
        <f t="shared" si="1"/>
        <v>6</v>
      </c>
    </row>
    <row r="12" spans="1:22" s="98" customFormat="1" ht="15">
      <c r="A12" s="35">
        <f t="shared" si="2"/>
        <v>8</v>
      </c>
      <c r="B12" s="303" t="s">
        <v>173</v>
      </c>
      <c r="C12" s="292" t="s">
        <v>148</v>
      </c>
      <c r="D12" s="416"/>
      <c r="E12" s="416">
        <v>5.4</v>
      </c>
      <c r="F12" s="416"/>
      <c r="G12" s="138"/>
      <c r="H12" s="328"/>
      <c r="I12" s="324"/>
      <c r="J12" s="153"/>
      <c r="K12" s="153"/>
      <c r="L12" s="153"/>
      <c r="M12" s="153"/>
      <c r="N12" s="153"/>
      <c r="O12" s="595"/>
      <c r="P12" s="551"/>
      <c r="Q12" s="551"/>
      <c r="R12" s="153"/>
      <c r="S12" s="153"/>
      <c r="T12" s="153"/>
      <c r="U12" s="56">
        <f t="shared" si="0"/>
        <v>5.4</v>
      </c>
      <c r="V12" s="213">
        <f t="shared" si="1"/>
        <v>5.4</v>
      </c>
    </row>
    <row r="13" spans="1:22" s="34" customFormat="1" ht="15">
      <c r="A13" s="35">
        <f t="shared" si="2"/>
        <v>9</v>
      </c>
      <c r="B13" s="185" t="s">
        <v>158</v>
      </c>
      <c r="C13" s="360" t="s">
        <v>104</v>
      </c>
      <c r="D13" s="627"/>
      <c r="E13" s="416"/>
      <c r="F13" s="416"/>
      <c r="G13" s="138"/>
      <c r="H13" s="628">
        <v>4</v>
      </c>
      <c r="I13" s="324"/>
      <c r="J13" s="153"/>
      <c r="K13" s="153"/>
      <c r="L13" s="153"/>
      <c r="M13" s="153"/>
      <c r="N13" s="153"/>
      <c r="O13" s="595"/>
      <c r="P13" s="551"/>
      <c r="Q13" s="551"/>
      <c r="R13" s="153"/>
      <c r="S13" s="153"/>
      <c r="T13" s="153"/>
      <c r="U13" s="56">
        <f t="shared" si="0"/>
        <v>4</v>
      </c>
      <c r="V13" s="213">
        <f t="shared" si="1"/>
        <v>4</v>
      </c>
    </row>
    <row r="14" spans="1:22" s="34" customFormat="1" ht="15">
      <c r="A14" s="35">
        <v>10</v>
      </c>
      <c r="B14" s="303" t="s">
        <v>171</v>
      </c>
      <c r="C14" s="292" t="s">
        <v>104</v>
      </c>
      <c r="D14" s="627">
        <v>2</v>
      </c>
      <c r="E14" s="416">
        <v>1</v>
      </c>
      <c r="F14" s="416"/>
      <c r="G14" s="138"/>
      <c r="H14" s="328"/>
      <c r="I14" s="324"/>
      <c r="J14" s="153"/>
      <c r="K14" s="153"/>
      <c r="L14" s="153"/>
      <c r="M14" s="153"/>
      <c r="N14" s="153"/>
      <c r="O14" s="595"/>
      <c r="P14" s="551"/>
      <c r="Q14" s="551"/>
      <c r="R14" s="153"/>
      <c r="S14" s="153"/>
      <c r="T14" s="153"/>
      <c r="U14" s="56">
        <f t="shared" si="0"/>
        <v>3</v>
      </c>
      <c r="V14" s="213">
        <f t="shared" si="1"/>
        <v>3</v>
      </c>
    </row>
    <row r="15" spans="1:22" ht="15">
      <c r="A15" s="35">
        <v>11</v>
      </c>
      <c r="B15" s="185" t="s">
        <v>228</v>
      </c>
      <c r="C15" s="360" t="s">
        <v>7</v>
      </c>
      <c r="D15" s="211"/>
      <c r="E15" s="211"/>
      <c r="F15" s="211"/>
      <c r="G15" s="629"/>
      <c r="H15" s="628">
        <v>2</v>
      </c>
      <c r="I15" s="599"/>
      <c r="J15" s="211"/>
      <c r="K15" s="211"/>
      <c r="L15" s="211"/>
      <c r="M15" s="211"/>
      <c r="N15" s="211"/>
      <c r="O15" s="211"/>
      <c r="P15" s="555"/>
      <c r="Q15" s="555"/>
      <c r="R15" s="211"/>
      <c r="S15" s="211"/>
      <c r="T15" s="211"/>
      <c r="U15" s="56">
        <f t="shared" si="0"/>
        <v>2</v>
      </c>
      <c r="V15" s="213">
        <f t="shared" si="1"/>
        <v>2</v>
      </c>
    </row>
    <row r="16" spans="1:22" s="204" customFormat="1" ht="15">
      <c r="A16" s="35">
        <v>12</v>
      </c>
      <c r="B16" s="632" t="s">
        <v>294</v>
      </c>
      <c r="C16" s="359" t="s">
        <v>36</v>
      </c>
      <c r="D16" s="631"/>
      <c r="E16" s="631"/>
      <c r="F16" s="211"/>
      <c r="G16" s="629"/>
      <c r="H16" s="211"/>
      <c r="I16" s="599"/>
      <c r="J16" s="211"/>
      <c r="K16" s="211"/>
      <c r="L16" s="211"/>
      <c r="M16" s="211"/>
      <c r="N16" s="211"/>
      <c r="O16" s="211"/>
      <c r="P16" s="555"/>
      <c r="Q16" s="555"/>
      <c r="R16" s="154"/>
      <c r="S16" s="154">
        <v>2</v>
      </c>
      <c r="T16" s="211"/>
      <c r="U16" s="56">
        <f t="shared" si="0"/>
        <v>2</v>
      </c>
      <c r="V16" s="213">
        <f t="shared" si="1"/>
        <v>2</v>
      </c>
    </row>
    <row r="17" spans="1:22" ht="15">
      <c r="A17" s="625">
        <v>13</v>
      </c>
      <c r="B17" s="359" t="s">
        <v>172</v>
      </c>
      <c r="C17" s="359" t="s">
        <v>167</v>
      </c>
      <c r="D17" s="630">
        <v>1</v>
      </c>
      <c r="E17" s="362"/>
      <c r="F17" s="416"/>
      <c r="G17" s="138"/>
      <c r="H17" s="328"/>
      <c r="I17" s="324"/>
      <c r="J17" s="153"/>
      <c r="K17" s="153"/>
      <c r="L17" s="153"/>
      <c r="M17" s="153"/>
      <c r="N17" s="153"/>
      <c r="O17" s="595"/>
      <c r="P17" s="551"/>
      <c r="Q17" s="551"/>
      <c r="R17" s="153"/>
      <c r="S17" s="153"/>
      <c r="T17" s="153"/>
      <c r="U17" s="56">
        <f t="shared" si="0"/>
        <v>1</v>
      </c>
      <c r="V17" s="213">
        <f t="shared" si="1"/>
        <v>1</v>
      </c>
    </row>
    <row r="18" spans="1:22" s="187" customFormat="1" ht="15">
      <c r="A18" s="625">
        <v>14</v>
      </c>
      <c r="B18" s="348" t="s">
        <v>171</v>
      </c>
      <c r="C18" s="360" t="s">
        <v>104</v>
      </c>
      <c r="D18" s="211"/>
      <c r="E18" s="631"/>
      <c r="F18" s="211"/>
      <c r="G18" s="629"/>
      <c r="H18" s="628">
        <v>1</v>
      </c>
      <c r="I18" s="599"/>
      <c r="J18" s="211"/>
      <c r="K18" s="211"/>
      <c r="L18" s="211"/>
      <c r="M18" s="211"/>
      <c r="N18" s="211"/>
      <c r="O18" s="211"/>
      <c r="P18" s="555"/>
      <c r="Q18" s="555"/>
      <c r="R18" s="211"/>
      <c r="S18" s="211"/>
      <c r="T18" s="211"/>
      <c r="U18" s="56">
        <f t="shared" si="0"/>
        <v>1</v>
      </c>
      <c r="V18" s="213">
        <f t="shared" si="1"/>
        <v>1</v>
      </c>
    </row>
    <row r="19" spans="1:20" s="103" customFormat="1" ht="15.75">
      <c r="A19" s="126"/>
      <c r="B19" s="104" t="s">
        <v>140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 ht="15.75">
      <c r="B20" s="104" t="s">
        <v>95</v>
      </c>
      <c r="C20" s="80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 ht="15">
      <c r="B21" s="83"/>
      <c r="C21" s="80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 ht="15">
      <c r="B22" s="81"/>
      <c r="C22" s="80"/>
      <c r="J22" s="49"/>
      <c r="K22" s="49"/>
      <c r="L22" s="49"/>
      <c r="M22" s="49"/>
      <c r="N22" s="49"/>
      <c r="O22" s="49"/>
      <c r="P22" s="49"/>
      <c r="Q22" s="49"/>
      <c r="R22" s="177"/>
      <c r="S22" s="177"/>
      <c r="T22" s="49"/>
    </row>
    <row r="23" spans="2:3" ht="15">
      <c r="B23" s="81"/>
      <c r="C23" s="80"/>
    </row>
    <row r="24" spans="2:3" ht="15">
      <c r="B24" s="81"/>
      <c r="C24" s="80"/>
    </row>
    <row r="31" ht="15">
      <c r="B31" s="201"/>
    </row>
  </sheetData>
  <sheetProtection/>
  <mergeCells count="9">
    <mergeCell ref="D3:E3"/>
    <mergeCell ref="F3:G3"/>
    <mergeCell ref="U3:V3"/>
    <mergeCell ref="H3:I3"/>
    <mergeCell ref="L3:M3"/>
    <mergeCell ref="N3:O3"/>
    <mergeCell ref="P3:Q3"/>
    <mergeCell ref="R3:S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16.7109375" style="0" customWidth="1"/>
    <col min="4" max="8" width="8.7109375" style="0" customWidth="1"/>
    <col min="9" max="10" width="8.7109375" style="49" customWidth="1"/>
    <col min="11" max="15" width="9.28125" style="49" customWidth="1"/>
    <col min="16" max="17" width="9.28125" style="177" customWidth="1"/>
    <col min="18" max="18" width="16.28125" style="49" customWidth="1"/>
    <col min="19" max="19" width="8.7109375" style="0" customWidth="1"/>
    <col min="20" max="20" width="12.28125" style="0" bestFit="1" customWidth="1"/>
  </cols>
  <sheetData>
    <row r="1" spans="1:20" ht="20.25">
      <c r="A1" s="3" t="s">
        <v>260</v>
      </c>
      <c r="B1" s="4"/>
      <c r="C1" s="4"/>
      <c r="D1" s="3"/>
      <c r="E1" s="3"/>
      <c r="F1" s="3"/>
      <c r="G1" s="3"/>
      <c r="H1" s="3"/>
      <c r="I1" s="22"/>
      <c r="J1" s="22"/>
      <c r="K1" s="22"/>
      <c r="L1" s="22"/>
      <c r="M1" s="22"/>
      <c r="N1" s="22"/>
      <c r="O1" s="22"/>
      <c r="P1" s="22"/>
      <c r="Q1" s="22"/>
      <c r="R1" s="22"/>
      <c r="S1" s="3"/>
      <c r="T1" s="3"/>
    </row>
    <row r="2" spans="1:20" ht="18">
      <c r="A2" s="1" t="s">
        <v>91</v>
      </c>
      <c r="B2" s="5"/>
      <c r="C2" s="5"/>
      <c r="D2" s="1"/>
      <c r="E2" s="1"/>
      <c r="F2" s="1"/>
      <c r="G2" s="1"/>
      <c r="H2" s="1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  <c r="T2" s="1"/>
    </row>
    <row r="3" spans="2:20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4" t="s">
        <v>263</v>
      </c>
      <c r="K3" s="665"/>
      <c r="L3" s="649" t="s">
        <v>270</v>
      </c>
      <c r="M3" s="650"/>
      <c r="N3" s="651" t="s">
        <v>282</v>
      </c>
      <c r="O3" s="652"/>
      <c r="P3" s="653" t="s">
        <v>290</v>
      </c>
      <c r="Q3" s="654"/>
      <c r="R3" s="87" t="s">
        <v>89</v>
      </c>
      <c r="S3" s="666" t="s">
        <v>17</v>
      </c>
      <c r="T3" s="667"/>
    </row>
    <row r="4" spans="1:20" ht="15">
      <c r="A4" s="7" t="s">
        <v>1</v>
      </c>
      <c r="B4" s="8" t="s">
        <v>0</v>
      </c>
      <c r="C4" s="17" t="s">
        <v>2</v>
      </c>
      <c r="D4" s="1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89"/>
      <c r="S4" s="63" t="s">
        <v>5</v>
      </c>
      <c r="T4" s="107" t="s">
        <v>6</v>
      </c>
    </row>
    <row r="5" spans="1:20" s="34" customFormat="1" ht="15.75">
      <c r="A5" s="442">
        <v>1</v>
      </c>
      <c r="B5" s="524" t="s">
        <v>281</v>
      </c>
      <c r="C5" s="200"/>
      <c r="D5" s="200"/>
      <c r="E5" s="432"/>
      <c r="F5" s="200"/>
      <c r="G5" s="547"/>
      <c r="H5" s="432"/>
      <c r="I5" s="200"/>
      <c r="J5" s="547"/>
      <c r="K5" s="596"/>
      <c r="L5" s="525">
        <v>6</v>
      </c>
      <c r="M5" s="525">
        <v>6</v>
      </c>
      <c r="N5" s="525">
        <v>7</v>
      </c>
      <c r="O5" s="525">
        <v>7</v>
      </c>
      <c r="P5" s="525">
        <v>10</v>
      </c>
      <c r="Q5" s="525">
        <v>8</v>
      </c>
      <c r="R5" s="526"/>
      <c r="S5" s="64">
        <f>SUM(D5:R5)</f>
        <v>44</v>
      </c>
      <c r="T5" s="169">
        <v>44</v>
      </c>
    </row>
    <row r="6" spans="1:20" ht="15.75">
      <c r="A6" s="190">
        <v>2</v>
      </c>
      <c r="B6" s="345" t="s">
        <v>208</v>
      </c>
      <c r="C6" s="346" t="s">
        <v>148</v>
      </c>
      <c r="D6" s="135"/>
      <c r="E6" s="135"/>
      <c r="F6" s="135">
        <v>5</v>
      </c>
      <c r="G6" s="538"/>
      <c r="H6" s="142">
        <v>5</v>
      </c>
      <c r="I6" s="135">
        <v>5</v>
      </c>
      <c r="J6" s="538"/>
      <c r="K6" s="37"/>
      <c r="L6" s="143"/>
      <c r="M6" s="148"/>
      <c r="N6" s="143">
        <v>4</v>
      </c>
      <c r="O6" s="143">
        <v>4</v>
      </c>
      <c r="P6" s="143">
        <v>0</v>
      </c>
      <c r="Q6" s="143">
        <v>14</v>
      </c>
      <c r="R6" s="148"/>
      <c r="S6" s="64">
        <f>SUM(D6:R6)</f>
        <v>37</v>
      </c>
      <c r="T6" s="169">
        <v>37</v>
      </c>
    </row>
    <row r="7" spans="1:20" s="518" customFormat="1" ht="15.75">
      <c r="A7" s="514"/>
      <c r="B7" s="513"/>
      <c r="C7" s="177"/>
      <c r="D7" s="177"/>
      <c r="E7" s="177"/>
      <c r="F7" s="177"/>
      <c r="G7" s="177"/>
      <c r="H7" s="177"/>
      <c r="I7" s="177"/>
      <c r="J7" s="177"/>
      <c r="K7" s="177"/>
      <c r="L7" s="70"/>
      <c r="M7" s="70"/>
      <c r="N7" s="70"/>
      <c r="O7" s="177"/>
      <c r="P7" s="177"/>
      <c r="Q7" s="177"/>
      <c r="R7" s="177"/>
      <c r="S7" s="512"/>
      <c r="T7" s="177"/>
    </row>
    <row r="8" spans="1:17" s="106" customFormat="1" ht="15.75">
      <c r="A8" s="126"/>
      <c r="B8" s="104" t="s">
        <v>289</v>
      </c>
      <c r="J8" s="78"/>
      <c r="K8" s="78"/>
      <c r="L8" s="78"/>
      <c r="M8" s="78"/>
      <c r="N8" s="78"/>
      <c r="O8" s="78"/>
      <c r="P8" s="78"/>
      <c r="Q8" s="78"/>
    </row>
    <row r="9" spans="2:17" s="106" customFormat="1" ht="15.75">
      <c r="B9" s="104" t="s">
        <v>95</v>
      </c>
      <c r="C9" s="80"/>
      <c r="J9" s="78"/>
      <c r="K9" s="78"/>
      <c r="L9" s="78"/>
      <c r="M9" s="78"/>
      <c r="N9" s="78"/>
      <c r="O9" s="78"/>
      <c r="P9" s="78"/>
      <c r="Q9" s="78"/>
    </row>
  </sheetData>
  <sheetProtection/>
  <mergeCells count="8">
    <mergeCell ref="D3:E3"/>
    <mergeCell ref="F3:G3"/>
    <mergeCell ref="S3:T3"/>
    <mergeCell ref="H3:I3"/>
    <mergeCell ref="L3:M3"/>
    <mergeCell ref="N3:O3"/>
    <mergeCell ref="P3:Q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5"/>
  <sheetViews>
    <sheetView zoomScale="70" zoomScaleNormal="7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4.7109375" style="0" customWidth="1"/>
    <col min="3" max="3" width="11.8515625" style="0" customWidth="1"/>
    <col min="4" max="9" width="8.7109375" style="0" customWidth="1"/>
    <col min="10" max="17" width="8.7109375" style="49" customWidth="1"/>
    <col min="18" max="19" width="7.140625" style="177" customWidth="1"/>
    <col min="20" max="20" width="19.28125" style="177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"/>
      <c r="V1" s="3"/>
    </row>
    <row r="2" spans="1:22" ht="18">
      <c r="A2" s="1" t="s">
        <v>12</v>
      </c>
      <c r="B2" s="5"/>
      <c r="C2" s="5"/>
      <c r="D2" s="1"/>
      <c r="E2" s="1"/>
      <c r="F2" s="1"/>
      <c r="G2" s="1"/>
      <c r="H2" s="1"/>
      <c r="I2" s="1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  <c r="V2" s="1"/>
    </row>
    <row r="3" spans="2:22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232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8" t="s">
        <v>17</v>
      </c>
      <c r="V3" s="667"/>
    </row>
    <row r="4" spans="1:22" ht="15">
      <c r="A4" s="7" t="s">
        <v>1</v>
      </c>
      <c r="B4" s="8" t="s">
        <v>0</v>
      </c>
      <c r="C4" s="17" t="s">
        <v>2</v>
      </c>
      <c r="D4" s="16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9"/>
      <c r="U4" s="63" t="s">
        <v>5</v>
      </c>
      <c r="V4" s="107" t="s">
        <v>6</v>
      </c>
    </row>
    <row r="5" spans="1:22" s="34" customFormat="1" ht="15">
      <c r="A5" s="29">
        <v>1</v>
      </c>
      <c r="B5" s="287" t="s">
        <v>118</v>
      </c>
      <c r="C5" s="287" t="s">
        <v>148</v>
      </c>
      <c r="D5" s="254">
        <v>10</v>
      </c>
      <c r="E5" s="319">
        <v>15</v>
      </c>
      <c r="F5" s="416">
        <v>3</v>
      </c>
      <c r="G5" s="416">
        <v>12</v>
      </c>
      <c r="H5" s="416">
        <v>5</v>
      </c>
      <c r="I5" s="138">
        <v>10</v>
      </c>
      <c r="J5" s="416">
        <v>21</v>
      </c>
      <c r="K5" s="416">
        <v>18.66</v>
      </c>
      <c r="L5" s="324">
        <v>5</v>
      </c>
      <c r="M5" s="324">
        <v>7</v>
      </c>
      <c r="N5" s="324"/>
      <c r="O5" s="561"/>
      <c r="P5" s="573"/>
      <c r="Q5" s="597"/>
      <c r="R5" s="324"/>
      <c r="S5" s="324"/>
      <c r="T5" s="324"/>
      <c r="U5" s="325">
        <f aca="true" t="shared" si="0" ref="U5:U28">SUM(D5:T5)</f>
        <v>106.66</v>
      </c>
      <c r="V5" s="326">
        <f>SUM(D5:T5)</f>
        <v>106.66</v>
      </c>
    </row>
    <row r="6" spans="1:22" s="34" customFormat="1" ht="15">
      <c r="A6" s="35">
        <v>2</v>
      </c>
      <c r="B6" s="289" t="s">
        <v>115</v>
      </c>
      <c r="C6" s="289" t="s">
        <v>92</v>
      </c>
      <c r="D6" s="254">
        <v>2</v>
      </c>
      <c r="E6" s="319">
        <v>7</v>
      </c>
      <c r="F6" s="568">
        <v>2</v>
      </c>
      <c r="G6" s="328">
        <v>4</v>
      </c>
      <c r="H6" s="416">
        <v>10</v>
      </c>
      <c r="I6" s="579">
        <v>3</v>
      </c>
      <c r="J6" s="416">
        <v>5</v>
      </c>
      <c r="K6" s="245">
        <v>8</v>
      </c>
      <c r="L6" s="91">
        <v>3</v>
      </c>
      <c r="M6" s="324">
        <v>4</v>
      </c>
      <c r="N6" s="324">
        <v>9</v>
      </c>
      <c r="O6" s="324">
        <v>6</v>
      </c>
      <c r="P6" s="91">
        <v>4</v>
      </c>
      <c r="Q6" s="91">
        <v>4</v>
      </c>
      <c r="R6" s="324">
        <v>16</v>
      </c>
      <c r="S6" s="324">
        <v>10</v>
      </c>
      <c r="T6" s="322"/>
      <c r="U6" s="325">
        <f t="shared" si="0"/>
        <v>97</v>
      </c>
      <c r="V6" s="326">
        <f>SUM(D6:T6)-2-3</f>
        <v>92</v>
      </c>
    </row>
    <row r="7" spans="1:22" s="34" customFormat="1" ht="15">
      <c r="A7" s="35">
        <f>(1+A6)</f>
        <v>3</v>
      </c>
      <c r="B7" s="290" t="s">
        <v>162</v>
      </c>
      <c r="C7" s="476" t="s">
        <v>92</v>
      </c>
      <c r="D7" s="327">
        <v>3</v>
      </c>
      <c r="E7" s="319">
        <v>3</v>
      </c>
      <c r="F7" s="416">
        <v>13</v>
      </c>
      <c r="G7" s="328">
        <v>10</v>
      </c>
      <c r="H7" s="416">
        <v>7</v>
      </c>
      <c r="I7" s="138">
        <v>7</v>
      </c>
      <c r="J7" s="416"/>
      <c r="K7" s="416"/>
      <c r="L7" s="561"/>
      <c r="M7" s="573"/>
      <c r="N7" s="324">
        <v>2</v>
      </c>
      <c r="O7" s="91"/>
      <c r="P7" s="324">
        <v>7</v>
      </c>
      <c r="Q7" s="324">
        <v>7</v>
      </c>
      <c r="R7" s="324">
        <v>6</v>
      </c>
      <c r="S7" s="324">
        <v>16</v>
      </c>
      <c r="T7" s="322"/>
      <c r="U7" s="325">
        <f t="shared" si="0"/>
        <v>81</v>
      </c>
      <c r="V7" s="326">
        <f>SUM(D7:T7)</f>
        <v>81</v>
      </c>
    </row>
    <row r="8" spans="1:22" s="34" customFormat="1" ht="15">
      <c r="A8" s="35">
        <f>(1+A7)</f>
        <v>4</v>
      </c>
      <c r="B8" s="329" t="s">
        <v>199</v>
      </c>
      <c r="C8" s="375" t="s">
        <v>35</v>
      </c>
      <c r="D8" s="330"/>
      <c r="E8" s="331"/>
      <c r="F8" s="166">
        <v>10</v>
      </c>
      <c r="G8" s="166">
        <v>15</v>
      </c>
      <c r="H8" s="332"/>
      <c r="I8" s="210"/>
      <c r="J8" s="166">
        <v>21</v>
      </c>
      <c r="K8" s="320">
        <v>18.66</v>
      </c>
      <c r="L8" s="234"/>
      <c r="M8" s="333"/>
      <c r="N8" s="333"/>
      <c r="O8" s="574"/>
      <c r="P8" s="574"/>
      <c r="Q8" s="598"/>
      <c r="R8" s="233"/>
      <c r="S8" s="233"/>
      <c r="T8" s="333"/>
      <c r="U8" s="325">
        <f t="shared" si="0"/>
        <v>64.66</v>
      </c>
      <c r="V8" s="326">
        <f>SUM(D8:T8)</f>
        <v>64.66</v>
      </c>
    </row>
    <row r="9" spans="1:22" s="34" customFormat="1" ht="15">
      <c r="A9" s="35">
        <f>(1+A8)</f>
        <v>5</v>
      </c>
      <c r="B9" s="452" t="s">
        <v>203</v>
      </c>
      <c r="C9" s="301" t="s">
        <v>35</v>
      </c>
      <c r="D9" s="336"/>
      <c r="E9" s="339"/>
      <c r="F9" s="328"/>
      <c r="G9" s="328">
        <v>6</v>
      </c>
      <c r="H9" s="328"/>
      <c r="I9" s="138"/>
      <c r="J9" s="416">
        <v>14</v>
      </c>
      <c r="K9" s="245">
        <v>8</v>
      </c>
      <c r="L9" s="561"/>
      <c r="M9" s="573"/>
      <c r="N9" s="91"/>
      <c r="O9" s="324"/>
      <c r="P9" s="322"/>
      <c r="Q9" s="322"/>
      <c r="R9" s="324"/>
      <c r="S9" s="324">
        <v>6</v>
      </c>
      <c r="T9" s="322"/>
      <c r="U9" s="325">
        <f t="shared" si="0"/>
        <v>34</v>
      </c>
      <c r="V9" s="326">
        <f>SUM(D9:T9)</f>
        <v>34</v>
      </c>
    </row>
    <row r="10" spans="1:22" s="34" customFormat="1" ht="15">
      <c r="A10" s="35">
        <f>(1+A9)</f>
        <v>6</v>
      </c>
      <c r="B10" s="288" t="s">
        <v>164</v>
      </c>
      <c r="C10" s="302" t="s">
        <v>48</v>
      </c>
      <c r="D10" s="335"/>
      <c r="E10" s="209">
        <v>4</v>
      </c>
      <c r="F10" s="166">
        <v>5</v>
      </c>
      <c r="G10" s="166">
        <v>2</v>
      </c>
      <c r="H10" s="166"/>
      <c r="I10" s="210"/>
      <c r="J10" s="166">
        <v>9</v>
      </c>
      <c r="K10" s="245">
        <v>8</v>
      </c>
      <c r="L10" s="565"/>
      <c r="M10" s="574"/>
      <c r="N10" s="424"/>
      <c r="O10" s="234"/>
      <c r="P10" s="234"/>
      <c r="Q10" s="234"/>
      <c r="R10" s="234"/>
      <c r="S10" s="234"/>
      <c r="T10" s="333"/>
      <c r="U10" s="325">
        <f t="shared" si="0"/>
        <v>28</v>
      </c>
      <c r="V10" s="326">
        <f>SUM(D10:T10)</f>
        <v>28</v>
      </c>
    </row>
    <row r="11" spans="1:22" s="34" customFormat="1" ht="15">
      <c r="A11" s="35">
        <v>5</v>
      </c>
      <c r="B11" s="372" t="s">
        <v>189</v>
      </c>
      <c r="C11" s="301" t="s">
        <v>108</v>
      </c>
      <c r="D11" s="330"/>
      <c r="E11" s="341"/>
      <c r="F11" s="340"/>
      <c r="G11" s="166"/>
      <c r="H11" s="340"/>
      <c r="I11" s="210"/>
      <c r="J11" s="166">
        <v>9</v>
      </c>
      <c r="K11" s="416">
        <v>18.66</v>
      </c>
      <c r="L11" s="565"/>
      <c r="M11" s="574"/>
      <c r="N11" s="424"/>
      <c r="O11" s="234"/>
      <c r="P11" s="333"/>
      <c r="Q11" s="333"/>
      <c r="R11" s="233"/>
      <c r="S11" s="233"/>
      <c r="T11" s="333"/>
      <c r="U11" s="325">
        <f t="shared" si="0"/>
        <v>27.66</v>
      </c>
      <c r="V11" s="326">
        <f>SUM(D11:T11)</f>
        <v>27.66</v>
      </c>
    </row>
    <row r="12" spans="1:22" s="34" customFormat="1" ht="15">
      <c r="A12" s="35">
        <f aca="true" t="shared" si="1" ref="A12:A21">(1+A11)</f>
        <v>6</v>
      </c>
      <c r="B12" s="287" t="s">
        <v>160</v>
      </c>
      <c r="C12" s="452" t="s">
        <v>73</v>
      </c>
      <c r="D12" s="254">
        <v>13</v>
      </c>
      <c r="E12" s="319">
        <v>12</v>
      </c>
      <c r="F12" s="416"/>
      <c r="G12" s="416"/>
      <c r="H12" s="416"/>
      <c r="I12" s="138"/>
      <c r="J12" s="416"/>
      <c r="K12" s="416"/>
      <c r="L12" s="561"/>
      <c r="M12" s="573"/>
      <c r="N12" s="91"/>
      <c r="O12" s="324"/>
      <c r="P12" s="322"/>
      <c r="Q12" s="322"/>
      <c r="R12" s="324"/>
      <c r="S12" s="324"/>
      <c r="T12" s="324"/>
      <c r="U12" s="325">
        <f t="shared" si="0"/>
        <v>25</v>
      </c>
      <c r="V12" s="326">
        <v>25</v>
      </c>
    </row>
    <row r="13" spans="1:22" s="34" customFormat="1" ht="15">
      <c r="A13" s="35">
        <f t="shared" si="1"/>
        <v>7</v>
      </c>
      <c r="B13" s="287" t="s">
        <v>161</v>
      </c>
      <c r="C13" s="301" t="s">
        <v>35</v>
      </c>
      <c r="D13" s="254">
        <v>8</v>
      </c>
      <c r="E13" s="319">
        <v>10</v>
      </c>
      <c r="F13" s="416"/>
      <c r="G13" s="416"/>
      <c r="H13" s="416"/>
      <c r="I13" s="138"/>
      <c r="J13" s="416"/>
      <c r="K13" s="416"/>
      <c r="L13" s="561"/>
      <c r="M13" s="573"/>
      <c r="N13" s="91"/>
      <c r="O13" s="324"/>
      <c r="P13" s="322"/>
      <c r="Q13" s="322"/>
      <c r="R13" s="324"/>
      <c r="S13" s="324"/>
      <c r="T13" s="324"/>
      <c r="U13" s="325">
        <f t="shared" si="0"/>
        <v>18</v>
      </c>
      <c r="V13" s="326">
        <f aca="true" t="shared" si="2" ref="V13:V28">SUM(D13:T13)</f>
        <v>18</v>
      </c>
    </row>
    <row r="14" spans="1:22" s="34" customFormat="1" ht="15">
      <c r="A14" s="35">
        <f t="shared" si="1"/>
        <v>8</v>
      </c>
      <c r="B14" s="334" t="s">
        <v>139</v>
      </c>
      <c r="C14" s="301" t="s">
        <v>35</v>
      </c>
      <c r="D14" s="335"/>
      <c r="E14" s="209">
        <v>8</v>
      </c>
      <c r="F14" s="231"/>
      <c r="G14" s="166">
        <v>7</v>
      </c>
      <c r="H14" s="231"/>
      <c r="I14" s="232"/>
      <c r="J14" s="231"/>
      <c r="K14" s="231"/>
      <c r="L14" s="575"/>
      <c r="M14" s="575"/>
      <c r="N14" s="599"/>
      <c r="O14" s="249"/>
      <c r="P14" s="249"/>
      <c r="Q14" s="249"/>
      <c r="R14" s="233"/>
      <c r="S14" s="233"/>
      <c r="T14" s="249"/>
      <c r="U14" s="325">
        <f t="shared" si="0"/>
        <v>15</v>
      </c>
      <c r="V14" s="326">
        <f t="shared" si="2"/>
        <v>15</v>
      </c>
    </row>
    <row r="15" spans="1:22" s="34" customFormat="1" ht="15">
      <c r="A15" s="35">
        <f t="shared" si="1"/>
        <v>9</v>
      </c>
      <c r="B15" s="482" t="s">
        <v>278</v>
      </c>
      <c r="C15" s="288" t="s">
        <v>108</v>
      </c>
      <c r="D15" s="327"/>
      <c r="E15" s="319"/>
      <c r="F15" s="328"/>
      <c r="G15" s="328"/>
      <c r="H15" s="328"/>
      <c r="I15" s="138"/>
      <c r="J15" s="416"/>
      <c r="K15" s="416"/>
      <c r="L15" s="324"/>
      <c r="M15" s="573"/>
      <c r="N15" s="561"/>
      <c r="O15" s="324">
        <v>2</v>
      </c>
      <c r="P15" s="324">
        <v>1</v>
      </c>
      <c r="Q15" s="573"/>
      <c r="R15" s="324">
        <v>10</v>
      </c>
      <c r="S15" s="324">
        <v>2</v>
      </c>
      <c r="T15" s="324"/>
      <c r="U15" s="325">
        <f t="shared" si="0"/>
        <v>15</v>
      </c>
      <c r="V15" s="326">
        <f t="shared" si="2"/>
        <v>15</v>
      </c>
    </row>
    <row r="16" spans="1:22" s="34" customFormat="1" ht="15">
      <c r="A16" s="35">
        <f t="shared" si="1"/>
        <v>10</v>
      </c>
      <c r="B16" s="452" t="s">
        <v>200</v>
      </c>
      <c r="C16" s="301" t="s">
        <v>48</v>
      </c>
      <c r="D16" s="336"/>
      <c r="E16" s="337"/>
      <c r="F16" s="416">
        <v>6</v>
      </c>
      <c r="G16" s="328">
        <v>8</v>
      </c>
      <c r="H16" s="416"/>
      <c r="I16" s="138"/>
      <c r="J16" s="416"/>
      <c r="K16" s="416"/>
      <c r="L16" s="561"/>
      <c r="M16" s="573"/>
      <c r="N16" s="91"/>
      <c r="O16" s="324"/>
      <c r="P16" s="322"/>
      <c r="Q16" s="322"/>
      <c r="R16" s="338"/>
      <c r="S16" s="338"/>
      <c r="T16" s="322"/>
      <c r="U16" s="325">
        <f t="shared" si="0"/>
        <v>14</v>
      </c>
      <c r="V16" s="326">
        <f t="shared" si="2"/>
        <v>14</v>
      </c>
    </row>
    <row r="17" spans="1:22" s="34" customFormat="1" ht="15">
      <c r="A17" s="35">
        <f t="shared" si="1"/>
        <v>11</v>
      </c>
      <c r="B17" s="302" t="s">
        <v>131</v>
      </c>
      <c r="C17" s="302" t="s">
        <v>107</v>
      </c>
      <c r="D17" s="335"/>
      <c r="E17" s="209"/>
      <c r="F17" s="166">
        <v>8</v>
      </c>
      <c r="G17" s="166">
        <v>5</v>
      </c>
      <c r="H17" s="231"/>
      <c r="I17" s="232"/>
      <c r="J17" s="231"/>
      <c r="K17" s="231"/>
      <c r="L17" s="575"/>
      <c r="M17" s="575"/>
      <c r="N17" s="599"/>
      <c r="O17" s="249"/>
      <c r="P17" s="234"/>
      <c r="Q17" s="234"/>
      <c r="R17" s="233"/>
      <c r="S17" s="233"/>
      <c r="T17" s="249"/>
      <c r="U17" s="325">
        <f t="shared" si="0"/>
        <v>13</v>
      </c>
      <c r="V17" s="326">
        <f t="shared" si="2"/>
        <v>13</v>
      </c>
    </row>
    <row r="18" spans="1:22" s="34" customFormat="1" ht="15">
      <c r="A18" s="35">
        <f t="shared" si="1"/>
        <v>12</v>
      </c>
      <c r="B18" s="452" t="s">
        <v>201</v>
      </c>
      <c r="C18" s="301" t="s">
        <v>94</v>
      </c>
      <c r="D18" s="446"/>
      <c r="E18" s="337"/>
      <c r="F18" s="416">
        <v>4</v>
      </c>
      <c r="G18" s="328">
        <v>1</v>
      </c>
      <c r="H18" s="321"/>
      <c r="I18" s="138"/>
      <c r="J18" s="416"/>
      <c r="K18" s="416"/>
      <c r="L18" s="324">
        <v>8</v>
      </c>
      <c r="M18" s="573"/>
      <c r="N18" s="91"/>
      <c r="O18" s="561"/>
      <c r="P18" s="322"/>
      <c r="Q18" s="322"/>
      <c r="R18" s="338"/>
      <c r="S18" s="338"/>
      <c r="T18" s="322"/>
      <c r="U18" s="325">
        <f t="shared" si="0"/>
        <v>13</v>
      </c>
      <c r="V18" s="326">
        <f t="shared" si="2"/>
        <v>13</v>
      </c>
    </row>
    <row r="19" spans="1:22" s="34" customFormat="1" ht="15">
      <c r="A19" s="35">
        <f t="shared" si="1"/>
        <v>13</v>
      </c>
      <c r="B19" s="288" t="s">
        <v>40</v>
      </c>
      <c r="C19" s="474" t="s">
        <v>34</v>
      </c>
      <c r="D19" s="327">
        <v>6</v>
      </c>
      <c r="E19" s="319">
        <v>5</v>
      </c>
      <c r="F19" s="416"/>
      <c r="G19" s="328"/>
      <c r="H19" s="416"/>
      <c r="I19" s="138"/>
      <c r="J19" s="416"/>
      <c r="K19" s="416"/>
      <c r="L19" s="324"/>
      <c r="M19" s="573"/>
      <c r="N19" s="91"/>
      <c r="O19" s="561"/>
      <c r="P19" s="322"/>
      <c r="Q19" s="322"/>
      <c r="R19" s="324"/>
      <c r="S19" s="324"/>
      <c r="T19" s="324"/>
      <c r="U19" s="325">
        <f t="shared" si="0"/>
        <v>11</v>
      </c>
      <c r="V19" s="326">
        <f t="shared" si="2"/>
        <v>11</v>
      </c>
    </row>
    <row r="20" spans="1:22" s="34" customFormat="1" ht="15">
      <c r="A20" s="35">
        <f t="shared" si="1"/>
        <v>14</v>
      </c>
      <c r="B20" s="481" t="s">
        <v>275</v>
      </c>
      <c r="C20" s="285" t="s">
        <v>107</v>
      </c>
      <c r="D20" s="327"/>
      <c r="E20" s="319"/>
      <c r="F20" s="328"/>
      <c r="G20" s="328"/>
      <c r="H20" s="328"/>
      <c r="I20" s="138"/>
      <c r="J20" s="320"/>
      <c r="K20" s="320"/>
      <c r="L20" s="324"/>
      <c r="M20" s="573"/>
      <c r="N20" s="324">
        <v>1</v>
      </c>
      <c r="O20" s="324">
        <v>9</v>
      </c>
      <c r="P20" s="597"/>
      <c r="Q20" s="573"/>
      <c r="R20" s="324"/>
      <c r="S20" s="324"/>
      <c r="T20" s="324"/>
      <c r="U20" s="325">
        <f t="shared" si="0"/>
        <v>10</v>
      </c>
      <c r="V20" s="326">
        <f t="shared" si="2"/>
        <v>10</v>
      </c>
    </row>
    <row r="21" spans="1:22" s="34" customFormat="1" ht="15">
      <c r="A21" s="35">
        <f t="shared" si="1"/>
        <v>15</v>
      </c>
      <c r="B21" s="185" t="s">
        <v>227</v>
      </c>
      <c r="C21" s="475" t="s">
        <v>35</v>
      </c>
      <c r="D21" s="335"/>
      <c r="E21" s="209"/>
      <c r="F21" s="231"/>
      <c r="G21" s="166"/>
      <c r="H21" s="166">
        <v>1</v>
      </c>
      <c r="I21" s="210">
        <v>5</v>
      </c>
      <c r="J21" s="231"/>
      <c r="K21" s="231"/>
      <c r="L21" s="249"/>
      <c r="M21" s="249"/>
      <c r="N21" s="249"/>
      <c r="O21" s="599"/>
      <c r="P21" s="575"/>
      <c r="Q21" s="575"/>
      <c r="R21" s="233"/>
      <c r="S21" s="233"/>
      <c r="T21" s="249"/>
      <c r="U21" s="325">
        <f t="shared" si="0"/>
        <v>6</v>
      </c>
      <c r="V21" s="326">
        <f t="shared" si="2"/>
        <v>6</v>
      </c>
    </row>
    <row r="22" spans="1:22" s="129" customFormat="1" ht="15">
      <c r="A22" s="29">
        <v>15</v>
      </c>
      <c r="B22" s="377" t="s">
        <v>236</v>
      </c>
      <c r="C22" s="374" t="s">
        <v>107</v>
      </c>
      <c r="D22" s="321"/>
      <c r="E22" s="337"/>
      <c r="F22" s="328"/>
      <c r="G22" s="328"/>
      <c r="H22" s="328"/>
      <c r="I22" s="138"/>
      <c r="J22" s="416">
        <v>5</v>
      </c>
      <c r="K22" s="416"/>
      <c r="L22" s="324"/>
      <c r="M22" s="322"/>
      <c r="N22" s="324"/>
      <c r="O22" s="91"/>
      <c r="P22" s="573"/>
      <c r="Q22" s="573"/>
      <c r="R22" s="338"/>
      <c r="S22" s="338"/>
      <c r="T22" s="322"/>
      <c r="U22" s="325">
        <f t="shared" si="0"/>
        <v>5</v>
      </c>
      <c r="V22" s="326">
        <f t="shared" si="2"/>
        <v>5</v>
      </c>
    </row>
    <row r="23" spans="1:22" s="34" customFormat="1" ht="15">
      <c r="A23" s="35">
        <f>(1+A22)</f>
        <v>16</v>
      </c>
      <c r="B23" s="453" t="s">
        <v>202</v>
      </c>
      <c r="C23" s="475" t="s">
        <v>104</v>
      </c>
      <c r="D23" s="340"/>
      <c r="E23" s="341"/>
      <c r="F23" s="166">
        <v>1</v>
      </c>
      <c r="G23" s="166">
        <v>3</v>
      </c>
      <c r="H23" s="166"/>
      <c r="I23" s="210"/>
      <c r="J23" s="166"/>
      <c r="K23" s="166"/>
      <c r="L23" s="234"/>
      <c r="M23" s="333"/>
      <c r="N23" s="333"/>
      <c r="O23" s="598"/>
      <c r="P23" s="574"/>
      <c r="Q23" s="574"/>
      <c r="R23" s="233"/>
      <c r="S23" s="233"/>
      <c r="T23" s="333"/>
      <c r="U23" s="325">
        <f t="shared" si="0"/>
        <v>4</v>
      </c>
      <c r="V23" s="326">
        <f t="shared" si="2"/>
        <v>4</v>
      </c>
    </row>
    <row r="24" spans="1:25" s="34" customFormat="1" ht="15">
      <c r="A24" s="35">
        <f>(1+A23)</f>
        <v>17</v>
      </c>
      <c r="B24" s="185" t="s">
        <v>226</v>
      </c>
      <c r="C24" s="475" t="s">
        <v>35</v>
      </c>
      <c r="D24" s="321"/>
      <c r="E24" s="337"/>
      <c r="F24" s="328"/>
      <c r="G24" s="328"/>
      <c r="H24" s="328">
        <v>2</v>
      </c>
      <c r="I24" s="157">
        <v>2</v>
      </c>
      <c r="J24" s="328"/>
      <c r="K24" s="328"/>
      <c r="L24" s="343"/>
      <c r="M24" s="342"/>
      <c r="N24" s="343"/>
      <c r="O24" s="600"/>
      <c r="P24" s="576"/>
      <c r="Q24" s="576"/>
      <c r="R24" s="338"/>
      <c r="S24" s="338"/>
      <c r="T24" s="342"/>
      <c r="U24" s="325">
        <f t="shared" si="0"/>
        <v>4</v>
      </c>
      <c r="V24" s="326">
        <f t="shared" si="2"/>
        <v>4</v>
      </c>
      <c r="X24" s="99"/>
      <c r="Y24" s="93"/>
    </row>
    <row r="25" spans="1:25" s="34" customFormat="1" ht="15">
      <c r="A25" s="35">
        <v>18</v>
      </c>
      <c r="B25" s="185" t="s">
        <v>225</v>
      </c>
      <c r="C25" s="601" t="s">
        <v>214</v>
      </c>
      <c r="D25" s="231"/>
      <c r="E25" s="248"/>
      <c r="F25" s="166"/>
      <c r="G25" s="166"/>
      <c r="H25" s="166">
        <v>3</v>
      </c>
      <c r="I25" s="210">
        <v>1</v>
      </c>
      <c r="J25" s="166"/>
      <c r="K25" s="166"/>
      <c r="L25" s="234"/>
      <c r="M25" s="234"/>
      <c r="N25" s="234"/>
      <c r="O25" s="424"/>
      <c r="P25" s="565"/>
      <c r="Q25" s="565"/>
      <c r="R25" s="233"/>
      <c r="S25" s="233"/>
      <c r="T25" s="249"/>
      <c r="U25" s="325">
        <f t="shared" si="0"/>
        <v>4</v>
      </c>
      <c r="V25" s="326">
        <f t="shared" si="2"/>
        <v>4</v>
      </c>
      <c r="X25" s="99"/>
      <c r="Y25" s="93"/>
    </row>
    <row r="26" spans="1:25" s="129" customFormat="1" ht="15">
      <c r="A26" s="35">
        <v>19</v>
      </c>
      <c r="B26" s="479" t="s">
        <v>126</v>
      </c>
      <c r="C26" s="476" t="s">
        <v>48</v>
      </c>
      <c r="D26" s="416"/>
      <c r="E26" s="416"/>
      <c r="F26" s="328"/>
      <c r="G26" s="328"/>
      <c r="H26" s="328"/>
      <c r="I26" s="416"/>
      <c r="J26" s="416"/>
      <c r="K26" s="416"/>
      <c r="L26" s="416"/>
      <c r="M26" s="321"/>
      <c r="N26" s="416">
        <v>4</v>
      </c>
      <c r="O26" s="390"/>
      <c r="P26" s="577"/>
      <c r="Q26" s="577"/>
      <c r="R26" s="416"/>
      <c r="S26" s="416"/>
      <c r="T26" s="416"/>
      <c r="U26" s="477">
        <f t="shared" si="0"/>
        <v>4</v>
      </c>
      <c r="V26" s="326">
        <f t="shared" si="2"/>
        <v>4</v>
      </c>
      <c r="X26" s="99"/>
      <c r="Y26" s="93"/>
    </row>
    <row r="27" spans="1:25" s="467" customFormat="1" ht="15">
      <c r="A27" s="35">
        <v>20</v>
      </c>
      <c r="B27" s="289" t="s">
        <v>163</v>
      </c>
      <c r="C27" s="476" t="s">
        <v>34</v>
      </c>
      <c r="D27" s="416">
        <v>1</v>
      </c>
      <c r="E27" s="416">
        <v>1</v>
      </c>
      <c r="F27" s="328"/>
      <c r="G27" s="328"/>
      <c r="H27" s="328"/>
      <c r="I27" s="416"/>
      <c r="J27" s="416"/>
      <c r="K27" s="416"/>
      <c r="L27" s="416"/>
      <c r="M27" s="321"/>
      <c r="N27" s="416"/>
      <c r="O27" s="390"/>
      <c r="P27" s="577"/>
      <c r="Q27" s="577"/>
      <c r="R27" s="416"/>
      <c r="S27" s="416"/>
      <c r="T27" s="416"/>
      <c r="U27" s="477">
        <f t="shared" si="0"/>
        <v>2</v>
      </c>
      <c r="V27" s="326">
        <f t="shared" si="2"/>
        <v>2</v>
      </c>
      <c r="X27" s="99"/>
      <c r="Y27" s="93"/>
    </row>
    <row r="28" spans="1:25" s="467" customFormat="1" ht="15">
      <c r="A28" s="35">
        <v>21</v>
      </c>
      <c r="B28" s="515" t="s">
        <v>103</v>
      </c>
      <c r="C28" s="288" t="s">
        <v>34</v>
      </c>
      <c r="D28" s="416"/>
      <c r="E28" s="416"/>
      <c r="F28" s="328"/>
      <c r="G28" s="328"/>
      <c r="H28" s="328"/>
      <c r="I28" s="416"/>
      <c r="J28" s="416"/>
      <c r="K28" s="416"/>
      <c r="L28" s="416"/>
      <c r="M28" s="577"/>
      <c r="N28" s="568"/>
      <c r="O28" s="390"/>
      <c r="P28" s="321"/>
      <c r="Q28" s="416">
        <v>1</v>
      </c>
      <c r="R28" s="416"/>
      <c r="S28" s="416"/>
      <c r="T28" s="416"/>
      <c r="U28" s="477">
        <f t="shared" si="0"/>
        <v>1</v>
      </c>
      <c r="V28" s="326">
        <f t="shared" si="2"/>
        <v>1</v>
      </c>
      <c r="X28" s="99"/>
      <c r="Y28" s="93"/>
    </row>
    <row r="29" spans="1:20" s="106" customFormat="1" ht="15.75">
      <c r="A29" s="126"/>
      <c r="B29" s="104" t="s">
        <v>289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 s="106" customFormat="1" ht="15.75">
      <c r="B30" s="104" t="s">
        <v>95</v>
      </c>
      <c r="C30" s="80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3" ht="15">
      <c r="B31" s="105"/>
      <c r="C31" s="93"/>
    </row>
    <row r="32" spans="2:6" ht="15">
      <c r="B32" s="105"/>
      <c r="C32" s="93"/>
      <c r="D32" s="177"/>
      <c r="E32" s="177"/>
      <c r="F32" s="177"/>
    </row>
    <row r="33" spans="2:6" ht="15">
      <c r="B33" s="196"/>
      <c r="C33" s="116"/>
      <c r="D33" s="177"/>
      <c r="E33" s="177"/>
      <c r="F33" s="177"/>
    </row>
    <row r="34" spans="2:6" ht="15">
      <c r="B34" s="196"/>
      <c r="C34" s="116"/>
      <c r="D34" s="177"/>
      <c r="E34" s="196"/>
      <c r="F34" s="116"/>
    </row>
    <row r="35" spans="2:6" ht="15">
      <c r="B35" s="196"/>
      <c r="C35" s="116"/>
      <c r="D35" s="177"/>
      <c r="E35" s="196"/>
      <c r="F35" s="116"/>
    </row>
    <row r="36" spans="2:6" ht="15">
      <c r="B36" s="196"/>
      <c r="C36" s="116"/>
      <c r="D36" s="177"/>
      <c r="E36" s="196"/>
      <c r="F36" s="116"/>
    </row>
    <row r="37" spans="2:6" ht="15">
      <c r="B37" s="196"/>
      <c r="C37" s="116"/>
      <c r="D37" s="177"/>
      <c r="E37" s="196"/>
      <c r="F37" s="116"/>
    </row>
    <row r="38" spans="2:6" ht="15">
      <c r="B38" s="196"/>
      <c r="C38" s="116"/>
      <c r="D38" s="177"/>
      <c r="E38" s="196"/>
      <c r="F38" s="116"/>
    </row>
    <row r="39" spans="2:6" ht="15">
      <c r="B39" s="196"/>
      <c r="C39" s="116"/>
      <c r="D39" s="177"/>
      <c r="E39" s="196"/>
      <c r="F39" s="116"/>
    </row>
    <row r="40" spans="2:6" ht="15">
      <c r="B40" s="196"/>
      <c r="C40" s="116"/>
      <c r="D40" s="177"/>
      <c r="E40" s="177"/>
      <c r="F40" s="177"/>
    </row>
    <row r="41" spans="2:6" ht="15">
      <c r="B41" s="177"/>
      <c r="C41" s="177"/>
      <c r="D41" s="177"/>
      <c r="E41" s="177"/>
      <c r="F41" s="177"/>
    </row>
    <row r="42" spans="2:6" ht="15">
      <c r="B42" s="177"/>
      <c r="C42" s="177"/>
      <c r="D42" s="177"/>
      <c r="E42" s="177"/>
      <c r="F42" s="177"/>
    </row>
    <row r="43" spans="2:6" ht="15">
      <c r="B43" s="177"/>
      <c r="C43" s="177"/>
      <c r="D43" s="177"/>
      <c r="E43" s="177"/>
      <c r="F43" s="177"/>
    </row>
    <row r="44" spans="2:6" ht="15">
      <c r="B44" s="177"/>
      <c r="C44" s="177"/>
      <c r="D44" s="177"/>
      <c r="E44" s="177"/>
      <c r="F44" s="177"/>
    </row>
    <row r="45" spans="2:6" ht="15">
      <c r="B45" s="177"/>
      <c r="C45" s="177"/>
      <c r="D45" s="177"/>
      <c r="E45" s="177"/>
      <c r="F45" s="177"/>
    </row>
  </sheetData>
  <sheetProtection/>
  <mergeCells count="9">
    <mergeCell ref="R3:S3"/>
    <mergeCell ref="J3:K3"/>
    <mergeCell ref="D3:E3"/>
    <mergeCell ref="F3:G3"/>
    <mergeCell ref="U3:V3"/>
    <mergeCell ref="H3:I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zoomScale="70" zoomScaleNormal="7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50.00390625" style="0" customWidth="1"/>
    <col min="3" max="3" width="16.7109375" style="0" customWidth="1"/>
    <col min="4" max="11" width="8.7109375" style="0" customWidth="1"/>
    <col min="12" max="15" width="8.7109375" style="100" customWidth="1"/>
    <col min="16" max="17" width="8.7109375" style="113" customWidth="1"/>
    <col min="18" max="19" width="8.7109375" style="192" customWidth="1"/>
    <col min="20" max="20" width="17.00390625" style="122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" t="s">
        <v>13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232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6" t="s">
        <v>17</v>
      </c>
      <c r="V3" s="667"/>
    </row>
    <row r="4" spans="1:35" ht="15">
      <c r="A4" s="7" t="s">
        <v>1</v>
      </c>
      <c r="B4" s="8" t="s">
        <v>0</v>
      </c>
      <c r="C4" s="17" t="s">
        <v>2</v>
      </c>
      <c r="D4" s="16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5</v>
      </c>
      <c r="V4" s="107" t="s">
        <v>6</v>
      </c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s="34" customFormat="1" ht="15.75">
      <c r="A5" s="31">
        <v>1</v>
      </c>
      <c r="B5" s="311" t="s">
        <v>29</v>
      </c>
      <c r="C5" s="312" t="s">
        <v>107</v>
      </c>
      <c r="D5" s="251">
        <v>6</v>
      </c>
      <c r="E5" s="319">
        <v>6</v>
      </c>
      <c r="F5" s="416">
        <v>9</v>
      </c>
      <c r="G5" s="416">
        <v>7</v>
      </c>
      <c r="H5" s="416">
        <v>1</v>
      </c>
      <c r="I5" s="390">
        <v>1</v>
      </c>
      <c r="J5" s="416">
        <v>2</v>
      </c>
      <c r="K5" s="416">
        <v>2</v>
      </c>
      <c r="L5" s="416">
        <v>6</v>
      </c>
      <c r="M5" s="416">
        <v>6</v>
      </c>
      <c r="N5" s="416">
        <v>4</v>
      </c>
      <c r="O5" s="416">
        <v>5</v>
      </c>
      <c r="P5" s="568"/>
      <c r="Q5" s="568"/>
      <c r="R5" s="416"/>
      <c r="S5" s="416"/>
      <c r="T5" s="390">
        <v>5</v>
      </c>
      <c r="U5" s="54">
        <f aca="true" t="shared" si="0" ref="U5:U16">SUM(D5:T5)</f>
        <v>60</v>
      </c>
      <c r="V5" s="109">
        <f aca="true" t="shared" si="1" ref="V5:V16">SUM(D5:T5)</f>
        <v>60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s="34" customFormat="1" ht="15.75">
      <c r="A6" s="31">
        <f>(1+A5)</f>
        <v>2</v>
      </c>
      <c r="B6" s="452" t="s">
        <v>194</v>
      </c>
      <c r="C6" s="312" t="s">
        <v>73</v>
      </c>
      <c r="D6" s="251"/>
      <c r="E6" s="319"/>
      <c r="F6" s="416"/>
      <c r="G6" s="416">
        <v>2</v>
      </c>
      <c r="H6" s="416">
        <v>9</v>
      </c>
      <c r="I6" s="416">
        <v>6</v>
      </c>
      <c r="J6" s="416">
        <v>11</v>
      </c>
      <c r="K6" s="416">
        <v>11</v>
      </c>
      <c r="L6" s="568"/>
      <c r="M6" s="568"/>
      <c r="N6" s="416">
        <v>7</v>
      </c>
      <c r="O6" s="390"/>
      <c r="P6" s="416"/>
      <c r="Q6" s="416"/>
      <c r="R6" s="416"/>
      <c r="S6" s="416"/>
      <c r="T6" s="390"/>
      <c r="U6" s="54">
        <f t="shared" si="0"/>
        <v>46</v>
      </c>
      <c r="V6" s="109">
        <f t="shared" si="1"/>
        <v>46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s="34" customFormat="1" ht="15.75">
      <c r="A7" s="31">
        <f>(1+A6)</f>
        <v>3</v>
      </c>
      <c r="B7" s="314" t="s">
        <v>137</v>
      </c>
      <c r="C7" s="315" t="s">
        <v>38</v>
      </c>
      <c r="D7" s="251">
        <v>1</v>
      </c>
      <c r="E7" s="240"/>
      <c r="F7" s="139">
        <v>4</v>
      </c>
      <c r="G7" s="139"/>
      <c r="H7" s="139"/>
      <c r="I7" s="139"/>
      <c r="J7" s="139"/>
      <c r="K7" s="139"/>
      <c r="L7" s="139"/>
      <c r="M7" s="537"/>
      <c r="N7" s="537"/>
      <c r="O7" s="102"/>
      <c r="P7" s="139"/>
      <c r="Q7" s="139"/>
      <c r="R7" s="139">
        <v>8</v>
      </c>
      <c r="S7" s="139">
        <v>14</v>
      </c>
      <c r="T7" s="102"/>
      <c r="U7" s="54">
        <f t="shared" si="0"/>
        <v>27</v>
      </c>
      <c r="V7" s="109">
        <f t="shared" si="1"/>
        <v>27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s="34" customFormat="1" ht="15.75">
      <c r="A8" s="31">
        <v>2</v>
      </c>
      <c r="B8" s="316" t="s">
        <v>40</v>
      </c>
      <c r="C8" s="318" t="s">
        <v>34</v>
      </c>
      <c r="D8" s="241"/>
      <c r="E8" s="242"/>
      <c r="F8" s="243">
        <v>2</v>
      </c>
      <c r="G8" s="243">
        <v>5</v>
      </c>
      <c r="H8" s="243">
        <v>6</v>
      </c>
      <c r="I8" s="243">
        <v>4</v>
      </c>
      <c r="J8" s="137"/>
      <c r="K8" s="137"/>
      <c r="L8" s="137"/>
      <c r="M8" s="546"/>
      <c r="N8" s="546"/>
      <c r="O8" s="594"/>
      <c r="P8" s="137"/>
      <c r="Q8" s="137"/>
      <c r="R8" s="137"/>
      <c r="S8" s="135">
        <v>8</v>
      </c>
      <c r="T8" s="12"/>
      <c r="U8" s="54">
        <f t="shared" si="0"/>
        <v>25</v>
      </c>
      <c r="V8" s="109">
        <f t="shared" si="1"/>
        <v>25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s="34" customFormat="1" ht="15">
      <c r="A9" s="31">
        <f>(1+A8)</f>
        <v>3</v>
      </c>
      <c r="B9" s="371" t="s">
        <v>30</v>
      </c>
      <c r="C9" s="221" t="s">
        <v>235</v>
      </c>
      <c r="D9" s="284"/>
      <c r="E9" s="274"/>
      <c r="F9" s="32"/>
      <c r="G9" s="32"/>
      <c r="H9" s="32"/>
      <c r="I9" s="32"/>
      <c r="J9" s="416">
        <v>11</v>
      </c>
      <c r="K9" s="416">
        <v>11</v>
      </c>
      <c r="L9" s="32"/>
      <c r="M9" s="533"/>
      <c r="N9" s="533"/>
      <c r="O9" s="32"/>
      <c r="P9" s="32"/>
      <c r="Q9" s="32"/>
      <c r="R9" s="32"/>
      <c r="S9" s="32"/>
      <c r="T9" s="32"/>
      <c r="U9" s="54">
        <f t="shared" si="0"/>
        <v>22</v>
      </c>
      <c r="V9" s="109">
        <f t="shared" si="1"/>
        <v>22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</row>
    <row r="10" spans="1:35" s="34" customFormat="1" ht="15.75">
      <c r="A10" s="31">
        <f>(1+A9)</f>
        <v>4</v>
      </c>
      <c r="B10" s="481" t="s">
        <v>295</v>
      </c>
      <c r="C10" s="312" t="s">
        <v>104</v>
      </c>
      <c r="D10" s="635"/>
      <c r="E10" s="386"/>
      <c r="F10" s="200"/>
      <c r="G10" s="200"/>
      <c r="H10" s="200"/>
      <c r="I10" s="200"/>
      <c r="J10" s="12"/>
      <c r="K10" s="12"/>
      <c r="L10" s="538"/>
      <c r="M10" s="538"/>
      <c r="N10" s="395"/>
      <c r="O10" s="594"/>
      <c r="P10" s="12"/>
      <c r="Q10" s="12"/>
      <c r="R10" s="395">
        <v>14</v>
      </c>
      <c r="S10" s="395">
        <v>2</v>
      </c>
      <c r="T10" s="12"/>
      <c r="U10" s="54">
        <f t="shared" si="0"/>
        <v>16</v>
      </c>
      <c r="V10" s="109">
        <f t="shared" si="1"/>
        <v>16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s="34" customFormat="1" ht="15.75">
      <c r="A11" s="31">
        <f>(1+A10)</f>
        <v>5</v>
      </c>
      <c r="B11" s="313" t="s">
        <v>154</v>
      </c>
      <c r="C11" s="444" t="s">
        <v>92</v>
      </c>
      <c r="D11" s="257"/>
      <c r="E11" s="135">
        <v>1</v>
      </c>
      <c r="F11" s="137"/>
      <c r="G11" s="135">
        <v>10</v>
      </c>
      <c r="H11" s="135"/>
      <c r="I11" s="135"/>
      <c r="J11" s="416"/>
      <c r="K11" s="150"/>
      <c r="L11" s="150"/>
      <c r="M11" s="572"/>
      <c r="N11" s="572"/>
      <c r="O11" s="114"/>
      <c r="P11" s="150"/>
      <c r="Q11" s="150"/>
      <c r="R11" s="150"/>
      <c r="S11" s="150"/>
      <c r="T11" s="114"/>
      <c r="U11" s="54">
        <f t="shared" si="0"/>
        <v>11</v>
      </c>
      <c r="V11" s="109">
        <f t="shared" si="1"/>
        <v>11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 s="34" customFormat="1" ht="15.75">
      <c r="A12" s="31">
        <f>(1+A11)</f>
        <v>6</v>
      </c>
      <c r="B12" s="185" t="s">
        <v>37</v>
      </c>
      <c r="C12" s="445" t="s">
        <v>48</v>
      </c>
      <c r="D12" s="244"/>
      <c r="E12" s="244"/>
      <c r="F12" s="244"/>
      <c r="G12" s="244"/>
      <c r="H12" s="243">
        <v>2</v>
      </c>
      <c r="I12" s="243">
        <v>9</v>
      </c>
      <c r="J12" s="135"/>
      <c r="K12" s="135"/>
      <c r="L12" s="137"/>
      <c r="M12" s="546"/>
      <c r="N12" s="546"/>
      <c r="O12" s="594"/>
      <c r="P12" s="137"/>
      <c r="Q12" s="137"/>
      <c r="R12" s="137"/>
      <c r="S12" s="137"/>
      <c r="T12" s="12"/>
      <c r="U12" s="54">
        <f t="shared" si="0"/>
        <v>11</v>
      </c>
      <c r="V12" s="109">
        <f t="shared" si="1"/>
        <v>11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s="34" customFormat="1" ht="15.75">
      <c r="A13" s="31">
        <f>(1+A12)</f>
        <v>7</v>
      </c>
      <c r="B13" s="316" t="s">
        <v>90</v>
      </c>
      <c r="C13" s="445" t="s">
        <v>193</v>
      </c>
      <c r="D13" s="244"/>
      <c r="E13" s="244"/>
      <c r="F13" s="243">
        <v>6</v>
      </c>
      <c r="G13" s="244"/>
      <c r="H13" s="243"/>
      <c r="I13" s="243"/>
      <c r="J13" s="137"/>
      <c r="K13" s="137"/>
      <c r="L13" s="137"/>
      <c r="M13" s="546"/>
      <c r="N13" s="546"/>
      <c r="O13" s="594"/>
      <c r="P13" s="137"/>
      <c r="Q13" s="137"/>
      <c r="R13" s="137"/>
      <c r="S13" s="137"/>
      <c r="T13" s="12"/>
      <c r="U13" s="54">
        <f t="shared" si="0"/>
        <v>6</v>
      </c>
      <c r="V13" s="109">
        <f t="shared" si="1"/>
        <v>6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34" customFormat="1" ht="15.75">
      <c r="A14" s="31">
        <v>8</v>
      </c>
      <c r="B14" s="185" t="s">
        <v>224</v>
      </c>
      <c r="C14" s="444" t="s">
        <v>7</v>
      </c>
      <c r="D14" s="257"/>
      <c r="E14" s="137"/>
      <c r="F14" s="135"/>
      <c r="G14" s="135"/>
      <c r="H14" s="135">
        <v>4</v>
      </c>
      <c r="I14" s="135">
        <v>2</v>
      </c>
      <c r="J14" s="416"/>
      <c r="K14" s="416"/>
      <c r="L14" s="416"/>
      <c r="M14" s="568"/>
      <c r="N14" s="568"/>
      <c r="O14" s="390"/>
      <c r="P14" s="416"/>
      <c r="Q14" s="416"/>
      <c r="R14" s="416"/>
      <c r="S14" s="416"/>
      <c r="T14" s="390"/>
      <c r="U14" s="54">
        <f t="shared" si="0"/>
        <v>6</v>
      </c>
      <c r="V14" s="109">
        <f t="shared" si="1"/>
        <v>6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22" s="192" customFormat="1" ht="15.75">
      <c r="A15" s="31">
        <v>9</v>
      </c>
      <c r="B15" s="451" t="s">
        <v>122</v>
      </c>
      <c r="C15" s="444" t="s">
        <v>107</v>
      </c>
      <c r="D15" s="200"/>
      <c r="E15" s="200"/>
      <c r="F15" s="200"/>
      <c r="G15" s="200"/>
      <c r="H15" s="200"/>
      <c r="I15" s="547"/>
      <c r="J15" s="12"/>
      <c r="K15" s="12"/>
      <c r="L15" s="395">
        <v>1</v>
      </c>
      <c r="M15" s="395">
        <v>1</v>
      </c>
      <c r="N15" s="546"/>
      <c r="O15" s="594"/>
      <c r="P15" s="12"/>
      <c r="Q15" s="12"/>
      <c r="R15" s="12"/>
      <c r="S15" s="12"/>
      <c r="T15" s="12"/>
      <c r="U15" s="54">
        <f t="shared" si="0"/>
        <v>2</v>
      </c>
      <c r="V15" s="109">
        <f t="shared" si="1"/>
        <v>2</v>
      </c>
    </row>
    <row r="16" spans="1:22" s="467" customFormat="1" ht="15.75">
      <c r="A16" s="31">
        <v>9</v>
      </c>
      <c r="B16" s="481" t="s">
        <v>274</v>
      </c>
      <c r="C16" s="444" t="s">
        <v>107</v>
      </c>
      <c r="D16" s="200"/>
      <c r="E16" s="200"/>
      <c r="F16" s="200"/>
      <c r="G16" s="200"/>
      <c r="H16" s="200"/>
      <c r="I16" s="200"/>
      <c r="J16" s="12"/>
      <c r="K16" s="12"/>
      <c r="L16" s="538"/>
      <c r="M16" s="538"/>
      <c r="N16" s="395">
        <v>1</v>
      </c>
      <c r="O16" s="594"/>
      <c r="P16" s="12"/>
      <c r="Q16" s="12"/>
      <c r="R16" s="12"/>
      <c r="S16" s="12"/>
      <c r="T16" s="12"/>
      <c r="U16" s="54">
        <f t="shared" si="0"/>
        <v>1</v>
      </c>
      <c r="V16" s="109">
        <f t="shared" si="1"/>
        <v>1</v>
      </c>
    </row>
    <row r="17" spans="1:22" s="106" customFormat="1" ht="15.75">
      <c r="A17" s="126"/>
      <c r="B17" s="104" t="s">
        <v>289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34"/>
      <c r="V17" s="34"/>
    </row>
    <row r="18" spans="2:20" s="106" customFormat="1" ht="15.75">
      <c r="B18" s="104" t="s">
        <v>95</v>
      </c>
      <c r="C18" s="80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</sheetData>
  <sheetProtection/>
  <mergeCells count="9">
    <mergeCell ref="R3:S3"/>
    <mergeCell ref="J3:K3"/>
    <mergeCell ref="D3:E3"/>
    <mergeCell ref="F3:G3"/>
    <mergeCell ref="U3:V3"/>
    <mergeCell ref="H3:I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zoomScale="60" zoomScaleNormal="60" zoomScalePageLayoutView="0" workbookViewId="0" topLeftCell="A1">
      <selection activeCell="AA26" sqref="AA26"/>
    </sheetView>
  </sheetViews>
  <sheetFormatPr defaultColWidth="9.140625" defaultRowHeight="15"/>
  <cols>
    <col min="1" max="1" width="6.7109375" style="0" customWidth="1"/>
    <col min="2" max="2" width="42.28125" style="0" customWidth="1"/>
    <col min="3" max="3" width="16.7109375" style="0" customWidth="1"/>
    <col min="4" max="9" width="8.7109375" style="0" customWidth="1"/>
    <col min="10" max="10" width="9.421875" style="0" customWidth="1"/>
    <col min="11" max="19" width="9.57421875" style="49" customWidth="1"/>
    <col min="20" max="20" width="17.00390625" style="49" bestFit="1" customWidth="1"/>
    <col min="21" max="21" width="8.7109375" style="0" customWidth="1"/>
    <col min="22" max="22" width="12.28125" style="0" bestFit="1" customWidth="1"/>
  </cols>
  <sheetData>
    <row r="1" spans="1:22" ht="20.25">
      <c r="A1" s="3" t="s">
        <v>260</v>
      </c>
      <c r="B1" s="4"/>
      <c r="C1" s="4"/>
      <c r="D1" s="3"/>
      <c r="E1" s="3"/>
      <c r="F1" s="3"/>
      <c r="G1" s="3"/>
      <c r="H1" s="3"/>
      <c r="I1" s="3"/>
      <c r="J1" s="3"/>
      <c r="K1" s="22"/>
      <c r="L1" s="22"/>
      <c r="M1" s="22"/>
      <c r="N1" s="22"/>
      <c r="O1" s="22"/>
      <c r="P1" s="22"/>
      <c r="Q1" s="22"/>
      <c r="R1" s="22"/>
      <c r="S1" s="22"/>
      <c r="T1" s="22"/>
      <c r="U1" s="3"/>
      <c r="V1" s="3"/>
    </row>
    <row r="2" spans="1:22" ht="18">
      <c r="A2" s="1" t="s">
        <v>14</v>
      </c>
      <c r="B2" s="5"/>
      <c r="C2" s="5"/>
      <c r="D2" s="1"/>
      <c r="E2" s="1"/>
      <c r="F2" s="1"/>
      <c r="G2" s="1"/>
      <c r="H2" s="1"/>
      <c r="I2" s="1"/>
      <c r="J2" s="1"/>
      <c r="K2" s="23"/>
      <c r="L2" s="23"/>
      <c r="M2" s="23"/>
      <c r="N2" s="23"/>
      <c r="O2" s="23"/>
      <c r="P2" s="23"/>
      <c r="Q2" s="23"/>
      <c r="R2" s="23"/>
      <c r="S2" s="23"/>
      <c r="T2" s="23"/>
      <c r="U2" s="1"/>
      <c r="V2" s="1"/>
    </row>
    <row r="3" spans="2:22" ht="15">
      <c r="B3" s="6"/>
      <c r="C3" s="6"/>
      <c r="D3" s="656" t="s">
        <v>3</v>
      </c>
      <c r="E3" s="657"/>
      <c r="F3" s="658" t="s">
        <v>185</v>
      </c>
      <c r="G3" s="659"/>
      <c r="H3" s="660" t="s">
        <v>211</v>
      </c>
      <c r="I3" s="661"/>
      <c r="J3" s="662" t="s">
        <v>243</v>
      </c>
      <c r="K3" s="663"/>
      <c r="L3" s="664" t="s">
        <v>263</v>
      </c>
      <c r="M3" s="665"/>
      <c r="N3" s="649" t="s">
        <v>270</v>
      </c>
      <c r="O3" s="650"/>
      <c r="P3" s="651" t="s">
        <v>282</v>
      </c>
      <c r="Q3" s="652"/>
      <c r="R3" s="653" t="s">
        <v>290</v>
      </c>
      <c r="S3" s="654"/>
      <c r="T3" s="87" t="s">
        <v>89</v>
      </c>
      <c r="U3" s="668" t="s">
        <v>17</v>
      </c>
      <c r="V3" s="667"/>
    </row>
    <row r="4" spans="1:22" ht="15">
      <c r="A4" s="7" t="s">
        <v>1</v>
      </c>
      <c r="B4" s="8" t="s">
        <v>0</v>
      </c>
      <c r="C4" s="17" t="s">
        <v>2</v>
      </c>
      <c r="D4" s="10">
        <v>40991</v>
      </c>
      <c r="E4" s="11">
        <v>40992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9"/>
      <c r="U4" s="63" t="s">
        <v>5</v>
      </c>
      <c r="V4" s="107" t="s">
        <v>6</v>
      </c>
    </row>
    <row r="5" spans="1:22" s="34" customFormat="1" ht="15.75">
      <c r="A5" s="184">
        <v>1</v>
      </c>
      <c r="B5" s="45" t="s">
        <v>46</v>
      </c>
      <c r="C5" s="15" t="s">
        <v>86</v>
      </c>
      <c r="D5" s="416">
        <v>7</v>
      </c>
      <c r="E5" s="138">
        <v>4</v>
      </c>
      <c r="F5" s="416">
        <v>5</v>
      </c>
      <c r="G5" s="416">
        <v>1</v>
      </c>
      <c r="H5" s="416"/>
      <c r="I5" s="568"/>
      <c r="J5" s="416"/>
      <c r="K5" s="416"/>
      <c r="L5" s="416">
        <v>5</v>
      </c>
      <c r="M5" s="416">
        <v>5</v>
      </c>
      <c r="N5" s="568"/>
      <c r="O5" s="390"/>
      <c r="P5" s="416">
        <v>4</v>
      </c>
      <c r="Q5" s="416">
        <v>6</v>
      </c>
      <c r="R5" s="416">
        <v>10</v>
      </c>
      <c r="S5" s="416">
        <v>12</v>
      </c>
      <c r="T5" s="92"/>
      <c r="U5" s="171">
        <f aca="true" t="shared" si="0" ref="U5:U12">SUM(D5:T5)</f>
        <v>59</v>
      </c>
      <c r="V5" s="109">
        <f aca="true" t="shared" si="1" ref="V5:V12">SUM(D5:T5)</f>
        <v>59</v>
      </c>
    </row>
    <row r="6" spans="1:22" s="34" customFormat="1" ht="15.75">
      <c r="A6" s="184">
        <f>(1+A5)</f>
        <v>2</v>
      </c>
      <c r="B6" s="304" t="s">
        <v>30</v>
      </c>
      <c r="C6" s="173" t="s">
        <v>31</v>
      </c>
      <c r="D6" s="416">
        <v>4</v>
      </c>
      <c r="E6" s="138">
        <v>7</v>
      </c>
      <c r="F6" s="416">
        <v>8</v>
      </c>
      <c r="G6" s="416">
        <v>8</v>
      </c>
      <c r="H6" s="416">
        <v>7</v>
      </c>
      <c r="I6" s="416">
        <v>7</v>
      </c>
      <c r="J6" s="416">
        <v>2</v>
      </c>
      <c r="K6" s="416"/>
      <c r="L6" s="416"/>
      <c r="M6" s="568"/>
      <c r="N6" s="568"/>
      <c r="O6" s="390"/>
      <c r="P6" s="416">
        <v>1</v>
      </c>
      <c r="Q6" s="416"/>
      <c r="R6" s="416"/>
      <c r="S6" s="416"/>
      <c r="T6" s="65"/>
      <c r="U6" s="171">
        <f t="shared" si="0"/>
        <v>44</v>
      </c>
      <c r="V6" s="109">
        <f t="shared" si="1"/>
        <v>44</v>
      </c>
    </row>
    <row r="7" spans="1:22" s="34" customFormat="1" ht="15.75">
      <c r="A7" s="184">
        <f>(1+A6)</f>
        <v>3</v>
      </c>
      <c r="B7" s="301" t="s">
        <v>110</v>
      </c>
      <c r="C7" s="15" t="s">
        <v>109</v>
      </c>
      <c r="D7" s="392"/>
      <c r="E7" s="138"/>
      <c r="F7" s="392"/>
      <c r="G7" s="392"/>
      <c r="H7" s="392">
        <v>4</v>
      </c>
      <c r="I7" s="392">
        <v>4</v>
      </c>
      <c r="J7" s="392">
        <v>16</v>
      </c>
      <c r="K7" s="392">
        <v>12</v>
      </c>
      <c r="L7" s="392"/>
      <c r="M7" s="568"/>
      <c r="N7" s="568"/>
      <c r="O7" s="390"/>
      <c r="P7" s="392"/>
      <c r="Q7" s="392"/>
      <c r="R7" s="392"/>
      <c r="S7" s="392"/>
      <c r="T7" s="317"/>
      <c r="U7" s="171">
        <f t="shared" si="0"/>
        <v>36</v>
      </c>
      <c r="V7" s="109">
        <f t="shared" si="1"/>
        <v>36</v>
      </c>
    </row>
    <row r="8" spans="1:22" s="34" customFormat="1" ht="15.75">
      <c r="A8" s="184">
        <f>(1+A7)</f>
        <v>4</v>
      </c>
      <c r="B8" s="45" t="s">
        <v>45</v>
      </c>
      <c r="C8" s="16" t="s">
        <v>35</v>
      </c>
      <c r="D8" s="237"/>
      <c r="E8" s="138"/>
      <c r="F8" s="237"/>
      <c r="G8" s="237"/>
      <c r="H8" s="237"/>
      <c r="I8" s="416"/>
      <c r="J8" s="237">
        <v>10</v>
      </c>
      <c r="K8" s="237"/>
      <c r="L8" s="237"/>
      <c r="M8" s="568"/>
      <c r="N8" s="568"/>
      <c r="O8" s="390"/>
      <c r="P8" s="237"/>
      <c r="Q8" s="237"/>
      <c r="R8" s="237"/>
      <c r="S8" s="237"/>
      <c r="T8" s="92"/>
      <c r="U8" s="171">
        <f t="shared" si="0"/>
        <v>10</v>
      </c>
      <c r="V8" s="109">
        <f t="shared" si="1"/>
        <v>10</v>
      </c>
    </row>
    <row r="9" spans="1:22" s="34" customFormat="1" ht="15.75">
      <c r="A9" s="181">
        <v>5</v>
      </c>
      <c r="B9" s="515" t="s">
        <v>286</v>
      </c>
      <c r="C9" s="16" t="s">
        <v>35</v>
      </c>
      <c r="D9" s="237"/>
      <c r="E9" s="138"/>
      <c r="F9" s="237"/>
      <c r="G9" s="237"/>
      <c r="H9" s="237"/>
      <c r="I9" s="237"/>
      <c r="J9" s="237"/>
      <c r="K9" s="237"/>
      <c r="L9" s="237"/>
      <c r="M9" s="568"/>
      <c r="N9" s="568"/>
      <c r="O9" s="390"/>
      <c r="P9" s="416">
        <v>7</v>
      </c>
      <c r="Q9" s="237">
        <v>1</v>
      </c>
      <c r="R9" s="237"/>
      <c r="S9" s="237"/>
      <c r="T9" s="92"/>
      <c r="U9" s="171">
        <f t="shared" si="0"/>
        <v>8</v>
      </c>
      <c r="V9" s="109">
        <f t="shared" si="1"/>
        <v>8</v>
      </c>
    </row>
    <row r="10" spans="1:22" s="34" customFormat="1" ht="15.75">
      <c r="A10" s="184">
        <v>6</v>
      </c>
      <c r="B10" s="45" t="s">
        <v>43</v>
      </c>
      <c r="C10" s="418" t="s">
        <v>35</v>
      </c>
      <c r="D10" s="237"/>
      <c r="E10" s="138"/>
      <c r="F10" s="237">
        <v>1</v>
      </c>
      <c r="G10" s="237">
        <v>3</v>
      </c>
      <c r="H10" s="237"/>
      <c r="I10" s="237"/>
      <c r="J10" s="237"/>
      <c r="K10" s="237"/>
      <c r="L10" s="237"/>
      <c r="M10" s="568"/>
      <c r="N10" s="568"/>
      <c r="O10" s="390"/>
      <c r="P10" s="416"/>
      <c r="Q10" s="237"/>
      <c r="R10" s="237"/>
      <c r="S10" s="237"/>
      <c r="T10" s="92"/>
      <c r="U10" s="171">
        <f t="shared" si="0"/>
        <v>4</v>
      </c>
      <c r="V10" s="109">
        <f t="shared" si="1"/>
        <v>4</v>
      </c>
    </row>
    <row r="11" spans="1:22" s="34" customFormat="1" ht="15.75">
      <c r="A11" s="184">
        <v>7</v>
      </c>
      <c r="B11" s="45" t="s">
        <v>32</v>
      </c>
      <c r="C11" s="16" t="s">
        <v>35</v>
      </c>
      <c r="D11" s="237">
        <v>1</v>
      </c>
      <c r="E11" s="138">
        <v>1</v>
      </c>
      <c r="F11" s="237"/>
      <c r="G11" s="237"/>
      <c r="H11" s="237"/>
      <c r="I11" s="237"/>
      <c r="J11" s="237"/>
      <c r="K11" s="237"/>
      <c r="L11" s="237"/>
      <c r="M11" s="568"/>
      <c r="N11" s="568"/>
      <c r="O11" s="390"/>
      <c r="P11" s="416"/>
      <c r="Q11" s="237"/>
      <c r="R11" s="237"/>
      <c r="S11" s="237"/>
      <c r="T11" s="92"/>
      <c r="U11" s="171">
        <f t="shared" si="0"/>
        <v>2</v>
      </c>
      <c r="V11" s="109">
        <f t="shared" si="1"/>
        <v>2</v>
      </c>
    </row>
    <row r="12" spans="1:22" s="34" customFormat="1" ht="15.75">
      <c r="A12" s="184">
        <v>8</v>
      </c>
      <c r="B12" s="45" t="s">
        <v>238</v>
      </c>
      <c r="C12" s="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390"/>
      <c r="P12" s="416"/>
      <c r="Q12" s="416"/>
      <c r="R12" s="416"/>
      <c r="S12" s="416">
        <v>2</v>
      </c>
      <c r="T12" s="521"/>
      <c r="U12" s="54">
        <f t="shared" si="0"/>
        <v>2</v>
      </c>
      <c r="V12" s="109">
        <f t="shared" si="1"/>
        <v>2</v>
      </c>
    </row>
    <row r="13" spans="1:12" ht="15.75">
      <c r="A13" s="126"/>
      <c r="B13" s="104" t="s">
        <v>140</v>
      </c>
      <c r="C13" s="106"/>
      <c r="D13" s="106"/>
      <c r="E13" s="106"/>
      <c r="F13" s="106"/>
      <c r="G13" s="106"/>
      <c r="H13" s="106"/>
      <c r="I13" s="106"/>
      <c r="J13" s="78"/>
      <c r="K13" s="78"/>
      <c r="L13" s="78"/>
    </row>
    <row r="14" spans="1:12" ht="15.75">
      <c r="A14" s="106"/>
      <c r="B14" s="104" t="s">
        <v>95</v>
      </c>
      <c r="C14" s="80"/>
      <c r="D14" s="106"/>
      <c r="E14" s="106"/>
      <c r="F14" s="106"/>
      <c r="G14" s="106"/>
      <c r="H14" s="106"/>
      <c r="I14" s="106"/>
      <c r="J14" s="78"/>
      <c r="K14" s="78"/>
      <c r="L14" s="78"/>
    </row>
  </sheetData>
  <sheetProtection/>
  <mergeCells count="9">
    <mergeCell ref="D3:E3"/>
    <mergeCell ref="F3:G3"/>
    <mergeCell ref="U3:V3"/>
    <mergeCell ref="H3:I3"/>
    <mergeCell ref="L3:M3"/>
    <mergeCell ref="N3:O3"/>
    <mergeCell ref="P3:Q3"/>
    <mergeCell ref="R3:S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Andre Viana Queiroga de Deus</cp:lastModifiedBy>
  <cp:lastPrinted>2014-12-09T21:01:47Z</cp:lastPrinted>
  <dcterms:created xsi:type="dcterms:W3CDTF">2012-04-12T00:17:57Z</dcterms:created>
  <dcterms:modified xsi:type="dcterms:W3CDTF">2014-12-10T13:10:36Z</dcterms:modified>
  <cp:category/>
  <cp:version/>
  <cp:contentType/>
  <cp:contentStatus/>
</cp:coreProperties>
</file>